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1460" windowHeight="6345" activeTab="4"/>
  </bookViews>
  <sheets>
    <sheet name="KLSE P&amp;L" sheetId="1" r:id="rId1"/>
    <sheet name="KLSE BS" sheetId="2" r:id="rId2"/>
    <sheet name="KLSE SOC" sheetId="3" r:id="rId3"/>
    <sheet name="KLSE CFS" sheetId="4" r:id="rId4"/>
    <sheet name="KLSE Notes" sheetId="5" r:id="rId5"/>
  </sheets>
  <definedNames>
    <definedName name="NOTE">#REF!</definedName>
    <definedName name="_xlnm.Print_Area" localSheetId="1">'KLSE BS'!$A$1:$H$52</definedName>
    <definedName name="_xlnm.Print_Area" localSheetId="0">'KLSE P&amp;L'!$A$1:$L$49</definedName>
  </definedNames>
  <calcPr fullCalcOnLoad="1"/>
</workbook>
</file>

<file path=xl/sharedStrings.xml><?xml version="1.0" encoding="utf-8"?>
<sst xmlns="http://schemas.openxmlformats.org/spreadsheetml/2006/main" count="429" uniqueCount="319">
  <si>
    <t>CONDENSED CONSOLIDATED RESULTS FOR THE 4TH QUARTER ENDED 31 MARCH 2004</t>
  </si>
  <si>
    <t>THESE FIGURES HAVE NOT BEEN AUDITED</t>
  </si>
  <si>
    <t>CONDENSED CONSOLIDATED INCOME STATEMENTS</t>
  </si>
  <si>
    <t>Individual Quarter</t>
  </si>
  <si>
    <t>Cumulative Quarter</t>
  </si>
  <si>
    <t>Audited</t>
  </si>
  <si>
    <t xml:space="preserve">Current </t>
  </si>
  <si>
    <t>Comparative</t>
  </si>
  <si>
    <t>quarter ended</t>
  </si>
  <si>
    <t>year to date</t>
  </si>
  <si>
    <t>31/03/04</t>
  </si>
  <si>
    <t>31/03/03</t>
  </si>
  <si>
    <t>RM'000</t>
  </si>
  <si>
    <t>Revenue</t>
  </si>
  <si>
    <t>Cost of sales</t>
  </si>
  <si>
    <t>Gross profit</t>
  </si>
  <si>
    <t>Other operating income</t>
  </si>
  <si>
    <t>Selling and marketing expenses</t>
  </si>
  <si>
    <t>Administrative expenses</t>
  </si>
  <si>
    <t>Other operating expenses</t>
  </si>
  <si>
    <t>Gain of disposal of discontinued operations</t>
  </si>
  <si>
    <t>Profit/(loss) from operations</t>
  </si>
  <si>
    <t>Finance cost</t>
  </si>
  <si>
    <t>Share of profits and losses of associated</t>
  </si>
  <si>
    <t>companies</t>
  </si>
  <si>
    <t>Profit/(loss) before income tax and minority</t>
  </si>
  <si>
    <t xml:space="preserve">interest </t>
  </si>
  <si>
    <t>Income tax</t>
  </si>
  <si>
    <t>Profit/(loss) after income tax before</t>
  </si>
  <si>
    <t xml:space="preserve">deducting minority interest </t>
  </si>
  <si>
    <t xml:space="preserve">Minority interest </t>
  </si>
  <si>
    <t>Net profit/(loss) attributable to stockholders</t>
  </si>
  <si>
    <t>Earnings per share based on:</t>
  </si>
  <si>
    <t xml:space="preserve">(a) Basic [based on 2003: 232,471,492, </t>
  </si>
  <si>
    <t xml:space="preserve"> (2002: 232,471,492) ordinary shares] </t>
  </si>
  <si>
    <t>(sen)</t>
  </si>
  <si>
    <t>(b) Fully diluted</t>
  </si>
  <si>
    <t>-</t>
  </si>
  <si>
    <t>(The Condensed Consolidated Income Statements should be read in conjunction with the Annual Financial Report for</t>
  </si>
  <si>
    <t>the financial year ended 31 March 2003)</t>
  </si>
  <si>
    <t>CONDENSED CONSOLIDATED BALANCE SHEETS</t>
  </si>
  <si>
    <t>Unaudited</t>
  </si>
  <si>
    <t>As at End of the</t>
  </si>
  <si>
    <t xml:space="preserve">As at Preceding </t>
  </si>
  <si>
    <t>Current Quarter</t>
  </si>
  <si>
    <t>Financial Year End</t>
  </si>
  <si>
    <t>31/3/03</t>
  </si>
  <si>
    <t>NON-CURRENT ASSETS</t>
  </si>
  <si>
    <t>Property, plant and equipment</t>
  </si>
  <si>
    <t>Real property assets</t>
  </si>
  <si>
    <t>Investment properties</t>
  </si>
  <si>
    <t>Associated companies</t>
  </si>
  <si>
    <t>Investments</t>
  </si>
  <si>
    <t>CURRENT ASSETS</t>
  </si>
  <si>
    <t>Development properties</t>
  </si>
  <si>
    <t>Inventories</t>
  </si>
  <si>
    <t>Trade receivables</t>
  </si>
  <si>
    <t>Other receivables</t>
  </si>
  <si>
    <t>Cash, bank balances and deposits</t>
  </si>
  <si>
    <t>CURRENT LIABILITIES</t>
  </si>
  <si>
    <t>Trade payables</t>
  </si>
  <si>
    <t>Other payables</t>
  </si>
  <si>
    <t>Borrowings</t>
  </si>
  <si>
    <t>NET CURRENT LIABILITIES</t>
  </si>
  <si>
    <t>NON-CURRENT LIABILITIES</t>
  </si>
  <si>
    <t>Long term payables</t>
  </si>
  <si>
    <t>Deferred taxation</t>
  </si>
  <si>
    <t>CAPITAL AND RESERVES</t>
  </si>
  <si>
    <t>Share capital</t>
  </si>
  <si>
    <t>Reserves</t>
  </si>
  <si>
    <t>Share premium</t>
  </si>
  <si>
    <t>Other reserves</t>
  </si>
  <si>
    <t>Retained earnings</t>
  </si>
  <si>
    <t>Stockholders' funds</t>
  </si>
  <si>
    <t>Minority interests</t>
  </si>
  <si>
    <t>Net tangible assets per share (RM)</t>
  </si>
  <si>
    <t>(The Condensed Consolidated Balance Sheets should be read in conjunction with the Annual Financial</t>
  </si>
  <si>
    <t>Report for the financial year ended 31 March 2003)</t>
  </si>
  <si>
    <t>Check digit</t>
  </si>
  <si>
    <t>CONDENSED CONSOLIDATED STATEMENT OF CHANGES IN EQUITY</t>
  </si>
  <si>
    <t>FOR THE FINANCIAL YEAR ENDED 31 MARCH 2004</t>
  </si>
  <si>
    <t>ISSUED AND FULLY PAID</t>
  </si>
  <si>
    <t xml:space="preserve">ORDINARY STOCK UNITS </t>
  </si>
  <si>
    <t>OF RM1.00 EACH</t>
  </si>
  <si>
    <t>NON-DISTRIBUTABLE</t>
  </si>
  <si>
    <t>DISTRIBUTABLE</t>
  </si>
  <si>
    <t>NUMBER</t>
  </si>
  <si>
    <t>NOMINAL</t>
  </si>
  <si>
    <t>SHARE</t>
  </si>
  <si>
    <t>REVALUATION</t>
  </si>
  <si>
    <t>RETAINED</t>
  </si>
  <si>
    <t>OF STOCK</t>
  </si>
  <si>
    <t>VALUE</t>
  </si>
  <si>
    <t>PREMIUM</t>
  </si>
  <si>
    <t>RESERVE</t>
  </si>
  <si>
    <t>EARNINGS</t>
  </si>
  <si>
    <t>TOTAL</t>
  </si>
  <si>
    <t>UNITS('000)</t>
  </si>
  <si>
    <t>At 1 April 2003</t>
  </si>
  <si>
    <t>Net profit for the financial year</t>
  </si>
  <si>
    <t>Dividend declared in AGM for 31.03.2003</t>
  </si>
  <si>
    <t>At 31 March 2004</t>
  </si>
  <si>
    <t>At 1 April 2002</t>
  </si>
  <si>
    <t>MASB 19 adjustment on dividends</t>
  </si>
  <si>
    <t>Restated balance</t>
  </si>
  <si>
    <t>On acquisition of minority interest in subsidiary</t>
  </si>
  <si>
    <t>Net loss for the financial year</t>
  </si>
  <si>
    <t>Dividend declared in AGM for 31.03.2002</t>
  </si>
  <si>
    <t>At 31 March 2003</t>
  </si>
  <si>
    <t>(The Condensed Consolidated Statement of Changes in Equity should be read in conjunction with the Annual Financial Report for the financial year ended 31 March 2003)</t>
  </si>
  <si>
    <t>CONDENSED CONSOLIDATED CASH FLOW STATEMENT</t>
  </si>
  <si>
    <t>CASH FLOWS FROM OPERATING ACTIVITIES</t>
  </si>
  <si>
    <t>Adjustments</t>
  </si>
  <si>
    <t>Operating loss before working capital changes</t>
  </si>
  <si>
    <t>Changes in working capital:</t>
  </si>
  <si>
    <t xml:space="preserve"> - </t>
  </si>
  <si>
    <t>development expenditure</t>
  </si>
  <si>
    <t>receivables</t>
  </si>
  <si>
    <t>inventories</t>
  </si>
  <si>
    <t>payables</t>
  </si>
  <si>
    <t>Net cash from operations</t>
  </si>
  <si>
    <t>Interest paid</t>
  </si>
  <si>
    <t>Tax refunded</t>
  </si>
  <si>
    <t>Tax paid</t>
  </si>
  <si>
    <t>NET CASH FLOWS (USED IN)/FROM OPERATING ACTIVITIES</t>
  </si>
  <si>
    <t>NET CASH FLOWS USED IN INVESTING ACTIVITIES</t>
  </si>
  <si>
    <t>NET CASH FLOWS USED IN FINANCING ACTIVITIES</t>
  </si>
  <si>
    <t>(DECREASE) /INCREASE IN CASH AND CASH EQUIVALENTS</t>
  </si>
  <si>
    <t>CASH AND CASH EQUIVALENTS AT 1 APRIL 2003</t>
  </si>
  <si>
    <t>CASH AND CASH EQUIVALENTS AT 31 MARCH 2004</t>
  </si>
  <si>
    <t>(The Condensed Consolidated Cash Flow Statement should be read in conjunction with the Annual</t>
  </si>
  <si>
    <t>Financial Report for the financial year ended 31 March 2003)</t>
  </si>
  <si>
    <t>Selected explanatory notes</t>
  </si>
  <si>
    <t>A.</t>
  </si>
  <si>
    <t>Requirements of MASB 26 paragraph 16</t>
  </si>
  <si>
    <t>1.</t>
  </si>
  <si>
    <t>Basis of preparation</t>
  </si>
  <si>
    <t>2.</t>
  </si>
  <si>
    <t>Auditors’ report</t>
  </si>
  <si>
    <t>3.</t>
  </si>
  <si>
    <t>Seasonality or cyclicality of operations</t>
  </si>
  <si>
    <t>4.</t>
  </si>
  <si>
    <t>Material and unusual items</t>
  </si>
  <si>
    <t>5.</t>
  </si>
  <si>
    <t>Changes in estimates</t>
  </si>
  <si>
    <t xml:space="preserve">6. </t>
  </si>
  <si>
    <t>Debt and equity securities</t>
  </si>
  <si>
    <t xml:space="preserve">7. </t>
  </si>
  <si>
    <t>Dividends paid</t>
  </si>
  <si>
    <t xml:space="preserve">8. </t>
  </si>
  <si>
    <t>Segmental information</t>
  </si>
  <si>
    <t xml:space="preserve">         </t>
  </si>
  <si>
    <t>Investment</t>
  </si>
  <si>
    <t>Hotel</t>
  </si>
  <si>
    <t>Properties</t>
  </si>
  <si>
    <t>Operations</t>
  </si>
  <si>
    <t>Holding</t>
  </si>
  <si>
    <t>Others</t>
  </si>
  <si>
    <t>Total</t>
  </si>
  <si>
    <t>REVENUE</t>
  </si>
  <si>
    <t>OTHER INFORMATION</t>
  </si>
  <si>
    <t>Depreciation and amortisation</t>
  </si>
  <si>
    <t xml:space="preserve">9. </t>
  </si>
  <si>
    <t>Valuation of property, plant and equipment</t>
  </si>
  <si>
    <t xml:space="preserve">10. </t>
  </si>
  <si>
    <t>Material subsequent event</t>
  </si>
  <si>
    <t xml:space="preserve">11. </t>
  </si>
  <si>
    <t>Changes in composition of the Group</t>
  </si>
  <si>
    <t>Discontinued Operations</t>
  </si>
  <si>
    <t>The revenue, results and cash flows of the subsidiary companies were as follows:</t>
  </si>
  <si>
    <t>Financial</t>
  </si>
  <si>
    <t>period ended</t>
  </si>
  <si>
    <t>year ended</t>
  </si>
  <si>
    <t>24.11.03</t>
  </si>
  <si>
    <t>31.03.03</t>
  </si>
  <si>
    <t>(Profit)/Loss from operations</t>
  </si>
  <si>
    <t>(Profit)/loss before income tax</t>
  </si>
  <si>
    <t>Taxation</t>
  </si>
  <si>
    <t>(Profit)/loss after income tax and attributable to shareholders</t>
  </si>
  <si>
    <t>Cash flows</t>
  </si>
  <si>
    <t>Cash flows from operating activities</t>
  </si>
  <si>
    <t>Cash flows from investing activities</t>
  </si>
  <si>
    <t>Cash flows from financing activities</t>
  </si>
  <si>
    <t>Total Cash flows</t>
  </si>
  <si>
    <t xml:space="preserve">The net assets of the subsidiaries disposed and effects of the disposal on the Group’s cash flows </t>
  </si>
  <si>
    <t>and gain on disposal are as follows :</t>
  </si>
  <si>
    <t>Net assets disposed:</t>
  </si>
  <si>
    <t xml:space="preserve">   Non current assets</t>
  </si>
  <si>
    <t xml:space="preserve">   Current assets</t>
  </si>
  <si>
    <t xml:space="preserve">   Current liabilities</t>
  </si>
  <si>
    <t xml:space="preserve">   Non current liabilities</t>
  </si>
  <si>
    <t xml:space="preserve">   Minority Interest</t>
  </si>
  <si>
    <t>Gain on disposal to the Group*</t>
  </si>
  <si>
    <t>Total Consideration</t>
  </si>
  <si>
    <t>Satisfied by:</t>
  </si>
  <si>
    <t>Cash</t>
  </si>
  <si>
    <t>Real property gain tax</t>
  </si>
  <si>
    <t>Net cash inflow arising on disposal:</t>
  </si>
  <si>
    <t>Cash consideration</t>
  </si>
  <si>
    <t>Cash and cash equivalents of subsidiaries disposed</t>
  </si>
  <si>
    <t>*</t>
  </si>
  <si>
    <t>Gain on disposal comprise the following:-</t>
  </si>
  <si>
    <t>Realised gain</t>
  </si>
  <si>
    <t>Unrealised gain</t>
  </si>
  <si>
    <t xml:space="preserve">12. </t>
  </si>
  <si>
    <t>Contingent liabilities</t>
  </si>
  <si>
    <t>Details of contingent liabilities as at 21/05/2004 are as follows:</t>
  </si>
  <si>
    <t>Group</t>
  </si>
  <si>
    <t>Company</t>
  </si>
  <si>
    <t>21/05/2004</t>
  </si>
  <si>
    <t>31/03/2003</t>
  </si>
  <si>
    <t>RM’000</t>
  </si>
  <si>
    <t>Guarantees issued to financial institutions for banking</t>
  </si>
  <si>
    <t>facilities granted to subsidiaries:</t>
  </si>
  <si>
    <t xml:space="preserve"> - Secured</t>
  </si>
  <si>
    <t xml:space="preserve"> - Unsecured</t>
  </si>
  <si>
    <t>Trade and performance guarantees issued</t>
  </si>
  <si>
    <t xml:space="preserve"> - to 3rd parties</t>
  </si>
  <si>
    <t xml:space="preserve"> </t>
  </si>
  <si>
    <t xml:space="preserve">B. </t>
  </si>
  <si>
    <t>Additional information required by the Bursa Malaysia’s Listing Requirements</t>
  </si>
  <si>
    <t xml:space="preserve">1. </t>
  </si>
  <si>
    <t>Review of performance</t>
  </si>
  <si>
    <t>i)</t>
  </si>
  <si>
    <t>ii)</t>
  </si>
  <si>
    <t>iii)</t>
  </si>
  <si>
    <t xml:space="preserve">2. </t>
  </si>
  <si>
    <t>Variation of results against preceding quarter</t>
  </si>
  <si>
    <t xml:space="preserve">3. </t>
  </si>
  <si>
    <t>Current year prospects</t>
  </si>
  <si>
    <t xml:space="preserve">4. </t>
  </si>
  <si>
    <t>Variance in profit forecast/profit guarantee</t>
  </si>
  <si>
    <t xml:space="preserve">5. </t>
  </si>
  <si>
    <t xml:space="preserve">Current financial </t>
  </si>
  <si>
    <t>Malaysian income tax – current</t>
  </si>
  <si>
    <t xml:space="preserve"> - Company and subsidiary companies</t>
  </si>
  <si>
    <t xml:space="preserve"> - Associated companies</t>
  </si>
  <si>
    <t>In respect of prior years</t>
  </si>
  <si>
    <t>Deferred tax</t>
  </si>
  <si>
    <t>Sale of unquoted investments and or properties</t>
  </si>
  <si>
    <t>7.</t>
  </si>
  <si>
    <t>Investment in quoted securities</t>
  </si>
  <si>
    <t>Particulars of investment in quoted securities:</t>
  </si>
  <si>
    <t xml:space="preserve">(a) </t>
  </si>
  <si>
    <t>Purchases / disposals</t>
  </si>
  <si>
    <t>Total Purchases</t>
  </si>
  <si>
    <t>Total Sale Proceeds</t>
  </si>
  <si>
    <t>Total Profit/(Loss) on Disposal</t>
  </si>
  <si>
    <t xml:space="preserve">(b) </t>
  </si>
  <si>
    <t>Balances as at 31 March 2004</t>
  </si>
  <si>
    <t>Total investments at cost</t>
  </si>
  <si>
    <t>Total investments at carrying value/book value (after</t>
  </si>
  <si>
    <t xml:space="preserve">   impairment loss)</t>
  </si>
  <si>
    <t>Total investment at market value at end of reporting</t>
  </si>
  <si>
    <t xml:space="preserve">   period</t>
  </si>
  <si>
    <t>8.</t>
  </si>
  <si>
    <t>Status of corporate proposals and utilisation of proceeds raised from corporate proposals</t>
  </si>
  <si>
    <t xml:space="preserve">a) </t>
  </si>
  <si>
    <t xml:space="preserve">Status of corporate proposals announced but not completed </t>
  </si>
  <si>
    <t>(1)</t>
  </si>
  <si>
    <t>(2)</t>
  </si>
  <si>
    <t>(3)</t>
  </si>
  <si>
    <t>Status of corporate proposals and utilisation of proceeds raised from corporate proposals (continued)</t>
  </si>
  <si>
    <t>Status of corporate proposals announced but not completed (continued)</t>
  </si>
  <si>
    <t>Completion Inter-company Debt</t>
  </si>
  <si>
    <t>a)</t>
  </si>
  <si>
    <t>b)</t>
  </si>
  <si>
    <t>Utilisation of proceeds raised from Corporate Proposals</t>
  </si>
  <si>
    <t>Cash from Disposals and cash settlement</t>
  </si>
  <si>
    <t xml:space="preserve">   pursuant to the terms of the Debt Settlement</t>
  </si>
  <si>
    <t>Placement of Bonds</t>
  </si>
  <si>
    <t>Shares Placement (part)</t>
  </si>
  <si>
    <t>E&amp;OPROP ROS</t>
  </si>
  <si>
    <t>Utilised as follows :</t>
  </si>
  <si>
    <t>Repayment of borrowings</t>
  </si>
  <si>
    <t>Repayment to RASB of Completion Inter-company Debt</t>
  </si>
  <si>
    <t>Expenses for Corporate Proposals</t>
  </si>
  <si>
    <t>Working capital</t>
  </si>
  <si>
    <t>c)</t>
  </si>
  <si>
    <t>Exercise of 61,176,623 warrants 2001/2011 at an exercise price of RM1.03 per warrant</t>
  </si>
  <si>
    <t>d)</t>
  </si>
  <si>
    <t>Employees Share Options Scheme</t>
  </si>
  <si>
    <t xml:space="preserve">9.    </t>
  </si>
  <si>
    <t>Group Borrowings</t>
  </si>
  <si>
    <t>(a)</t>
  </si>
  <si>
    <t>The Group borrowings were as follows:-</t>
  </si>
  <si>
    <t>As at 31/03/2004</t>
  </si>
  <si>
    <t>Short Term   -</t>
  </si>
  <si>
    <t>Secured</t>
  </si>
  <si>
    <t>Unsecured</t>
  </si>
  <si>
    <t>Long Term   -</t>
  </si>
  <si>
    <t>All the borrowings were denominated in Ringgit Malaysia.</t>
  </si>
  <si>
    <t>10.</t>
  </si>
  <si>
    <t>Off Balance Sheet Financial Instruments</t>
  </si>
  <si>
    <t>There were no financial instruments with off balance sheet risk as at 21 May 2004.</t>
  </si>
  <si>
    <t xml:space="preserve">11.  </t>
  </si>
  <si>
    <t>Material Litigation</t>
  </si>
  <si>
    <t>There was no material litigation which affects the financial position or business of the Group as at 21 May 2004.</t>
  </si>
  <si>
    <t>12.</t>
  </si>
  <si>
    <t>Dividend</t>
  </si>
  <si>
    <t xml:space="preserve">13.  </t>
  </si>
  <si>
    <t>Earnings Per Stock Unit</t>
  </si>
  <si>
    <t xml:space="preserve">14.  </t>
  </si>
  <si>
    <t>Net Tangible Assets Per Stock Unit</t>
  </si>
  <si>
    <r>
      <t xml:space="preserve">EASTERN &amp; ORIENTAL BERHAD </t>
    </r>
    <r>
      <rPr>
        <b/>
        <sz val="10"/>
        <rFont val="Times New Roman"/>
        <family val="1"/>
      </rPr>
      <t>(555-K)</t>
    </r>
  </si>
  <si>
    <t>Total Revenue</t>
  </si>
  <si>
    <t xml:space="preserve">Revenue from transactions </t>
  </si>
  <si>
    <t xml:space="preserve">   with other business segment</t>
  </si>
  <si>
    <t>Revenue from external customers</t>
  </si>
  <si>
    <t>Segment profit/(loss)</t>
  </si>
  <si>
    <t xml:space="preserve">Share of net profit of </t>
  </si>
  <si>
    <t xml:space="preserve">   associated companies</t>
  </si>
  <si>
    <t>Gain before tax and minority interest</t>
  </si>
  <si>
    <t>Gain after tax before minority interest</t>
  </si>
  <si>
    <t>Minority interest</t>
  </si>
  <si>
    <t>Net Gain attributable to shareholders</t>
  </si>
  <si>
    <t xml:space="preserve">Loss before tax </t>
  </si>
  <si>
    <t>Net Loss attributable to shareholders</t>
  </si>
  <si>
    <t>DISCONTINUED OPERATIONS</t>
  </si>
</sst>
</file>

<file path=xl/styles.xml><?xml version="1.0" encoding="utf-8"?>
<styleSheet xmlns="http://schemas.openxmlformats.org/spreadsheetml/2006/main">
  <numFmts count="4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000"/>
    <numFmt numFmtId="174" formatCode="[$-409]d\-mmm\-yy;@"/>
    <numFmt numFmtId="175" formatCode="_(* #,##0_);[Red]_(* \(#,##0\);_(* &quot;-&quot;_);_(@_)"/>
    <numFmt numFmtId="176" formatCode="_(* #,##0.00_);[Red]_(* \(#,##0.00\);_(* &quot;-&quot;_);_(@_)"/>
    <numFmt numFmtId="177" formatCode="_(* #,##0_);[Red]_(* \(#,##0\);_(* &quot;-&quot;??_);_(@_)"/>
    <numFmt numFmtId="178" formatCode="_(* #,##0.00_);[Red]_(* \(#,##0.00\);_(* &quot;-&quot;??_);_(@_)"/>
    <numFmt numFmtId="179" formatCode="0.0%"/>
    <numFmt numFmtId="180" formatCode="_(* #,##0.0_);_(* \(#,##0.0\);_(* &quot;-&quot;??_);_(@_)"/>
    <numFmt numFmtId="181" formatCode="_(* #,##0.000_);_(* \(#,##0.000\);_(* &quot;-&quot;??_);_(@_)"/>
    <numFmt numFmtId="182" formatCode="_(* #,##0.0000_);_(* \(#,##0.0000\);_(* &quot;-&quot;??_);_(@_)"/>
    <numFmt numFmtId="183" formatCode="0.000"/>
    <numFmt numFmtId="184" formatCode="&quot;Yes&quot;;&quot;Yes&quot;;&quot;No&quot;"/>
    <numFmt numFmtId="185" formatCode="&quot;True&quot;;&quot;True&quot;;&quot;False&quot;"/>
    <numFmt numFmtId="186" formatCode="&quot;On&quot;;&quot;On&quot;;&quot;Off&quot;"/>
    <numFmt numFmtId="187" formatCode="[$€-2]\ #,##0.00_);[Red]\([$€-2]\ #,##0.00\)"/>
    <numFmt numFmtId="188" formatCode="#,##0.0_);\(#,##0.0\)"/>
    <numFmt numFmtId="189" formatCode="#,##0.000_);\(#,##0.000\)"/>
    <numFmt numFmtId="190" formatCode="#,##0.0000_);\(#,##0.0000\)"/>
    <numFmt numFmtId="191" formatCode="#,##0.00000_);\(#,##0.00000\)"/>
    <numFmt numFmtId="192" formatCode="#,##0.000000_);\(#,##0.000000\)"/>
    <numFmt numFmtId="193" formatCode="#,##0.0000000_);\(#,##0.0000000\)"/>
    <numFmt numFmtId="194" formatCode="#,##0.00000000_);\(#,##0.00000000\)"/>
    <numFmt numFmtId="195" formatCode="#,##0.000000000_);\(#,##0.000000000\)"/>
    <numFmt numFmtId="196" formatCode="#,##0.0000000000_);\(#,##0.0000000000\)"/>
    <numFmt numFmtId="197" formatCode="_(* #,##0.0_);_(* \(#,##0.0\);_(* &quot;-&quot;?_);_(@_)"/>
    <numFmt numFmtId="198" formatCode="#,##0.00000000000_);\(#,##0.00000000000\)"/>
    <numFmt numFmtId="199" formatCode="_(* #,##0.0_);[Red]_(* \(#,##0.0\);_(* &quot;-&quot;??_);_(@_)"/>
    <numFmt numFmtId="200" formatCode="_(* #,##0.0_);[Red]_(* \(#,##0.0\);_(* &quot;-&quot;_);_(@_)"/>
    <numFmt numFmtId="201" formatCode="_(* #,##0.000_);[Red]_(* \(#,##0.000\);_(* &quot;-&quot;??_);_(@_)"/>
  </numFmts>
  <fonts count="13">
    <font>
      <sz val="10"/>
      <name val="Arial"/>
      <family val="0"/>
    </font>
    <font>
      <u val="single"/>
      <sz val="10"/>
      <color indexed="36"/>
      <name val="Arial"/>
      <family val="0"/>
    </font>
    <font>
      <u val="single"/>
      <sz val="10"/>
      <color indexed="12"/>
      <name val="Arial"/>
      <family val="0"/>
    </font>
    <font>
      <sz val="8"/>
      <name val="Arial"/>
      <family val="0"/>
    </font>
    <font>
      <b/>
      <sz val="10"/>
      <name val="Times New Roman"/>
      <family val="1"/>
    </font>
    <font>
      <b/>
      <sz val="12"/>
      <name val="Times New Roman"/>
      <family val="1"/>
    </font>
    <font>
      <sz val="10"/>
      <name val="Times New Roman"/>
      <family val="1"/>
    </font>
    <font>
      <b/>
      <u val="single"/>
      <sz val="10"/>
      <name val="Times New Roman"/>
      <family val="1"/>
    </font>
    <font>
      <b/>
      <i/>
      <sz val="10"/>
      <name val="Times New Roman"/>
      <family val="1"/>
    </font>
    <font>
      <i/>
      <sz val="10"/>
      <name val="Times New Roman"/>
      <family val="1"/>
    </font>
    <font>
      <u val="single"/>
      <sz val="10"/>
      <name val="Times New Roman"/>
      <family val="1"/>
    </font>
    <font>
      <i/>
      <sz val="9"/>
      <name val="Times New Roman"/>
      <family val="1"/>
    </font>
    <font>
      <sz val="9"/>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175" fontId="4" fillId="0" borderId="0" xfId="0" applyNumberFormat="1" applyFont="1" applyAlignment="1">
      <alignment/>
    </xf>
    <xf numFmtId="175" fontId="6" fillId="0" borderId="0" xfId="0" applyNumberFormat="1" applyFont="1" applyAlignment="1">
      <alignment/>
    </xf>
    <xf numFmtId="175" fontId="4" fillId="0" borderId="0" xfId="0" applyNumberFormat="1" applyFont="1" applyAlignment="1">
      <alignment horizontal="center"/>
    </xf>
    <xf numFmtId="175" fontId="6" fillId="0" borderId="1" xfId="0" applyNumberFormat="1" applyFont="1" applyBorder="1" applyAlignment="1">
      <alignment/>
    </xf>
    <xf numFmtId="175" fontId="4" fillId="0" borderId="0" xfId="0" applyNumberFormat="1" applyFont="1" applyAlignment="1" quotePrefix="1">
      <alignment horizontal="center"/>
    </xf>
    <xf numFmtId="175" fontId="6" fillId="0" borderId="0" xfId="0" applyNumberFormat="1" applyFont="1" applyAlignment="1" quotePrefix="1">
      <alignment horizontal="center"/>
    </xf>
    <xf numFmtId="175" fontId="6" fillId="0" borderId="0" xfId="0" applyNumberFormat="1" applyFont="1" applyAlignment="1">
      <alignment horizontal="center"/>
    </xf>
    <xf numFmtId="175" fontId="6" fillId="0" borderId="0" xfId="15" applyNumberFormat="1" applyFont="1" applyAlignment="1">
      <alignment horizontal="center"/>
    </xf>
    <xf numFmtId="175" fontId="6" fillId="0" borderId="0" xfId="15" applyNumberFormat="1" applyFont="1" applyAlignment="1" quotePrefix="1">
      <alignment horizontal="center"/>
    </xf>
    <xf numFmtId="175" fontId="6" fillId="0" borderId="0" xfId="0" applyNumberFormat="1" applyFont="1" applyFill="1" applyAlignment="1">
      <alignment/>
    </xf>
    <xf numFmtId="175" fontId="6" fillId="0" borderId="1" xfId="0" applyNumberFormat="1" applyFont="1" applyFill="1" applyBorder="1" applyAlignment="1">
      <alignment/>
    </xf>
    <xf numFmtId="175" fontId="6" fillId="0" borderId="0" xfId="0" applyNumberFormat="1" applyFont="1" applyBorder="1" applyAlignment="1">
      <alignment/>
    </xf>
    <xf numFmtId="175" fontId="6" fillId="0" borderId="0" xfId="15" applyNumberFormat="1" applyFont="1" applyFill="1" applyBorder="1" applyAlignment="1" applyProtection="1">
      <alignment horizontal="center"/>
      <protection/>
    </xf>
    <xf numFmtId="175" fontId="6" fillId="0" borderId="1" xfId="15" applyNumberFormat="1" applyFont="1" applyFill="1" applyBorder="1" applyAlignment="1" applyProtection="1">
      <alignment horizontal="center"/>
      <protection/>
    </xf>
    <xf numFmtId="175" fontId="6" fillId="0" borderId="0" xfId="0" applyNumberFormat="1" applyFont="1" applyAlignment="1">
      <alignment horizontal="left" indent="1"/>
    </xf>
    <xf numFmtId="175" fontId="6" fillId="0" borderId="2" xfId="0" applyNumberFormat="1" applyFont="1" applyBorder="1" applyAlignment="1">
      <alignment/>
    </xf>
    <xf numFmtId="175" fontId="6" fillId="0" borderId="2" xfId="0" applyNumberFormat="1" applyFont="1" applyFill="1" applyBorder="1" applyAlignment="1">
      <alignment/>
    </xf>
    <xf numFmtId="175" fontId="6" fillId="0" borderId="0" xfId="0" applyNumberFormat="1" applyFont="1" applyFill="1" applyBorder="1" applyAlignment="1">
      <alignment/>
    </xf>
    <xf numFmtId="175" fontId="6" fillId="0" borderId="0" xfId="0" applyNumberFormat="1" applyFont="1" applyAlignment="1" quotePrefix="1">
      <alignment/>
    </xf>
    <xf numFmtId="175" fontId="6" fillId="0" borderId="0" xfId="0" applyNumberFormat="1" applyFont="1" applyAlignment="1">
      <alignment horizontal="right"/>
    </xf>
    <xf numFmtId="200" fontId="6" fillId="0" borderId="3" xfId="0" applyNumberFormat="1" applyFont="1" applyBorder="1" applyAlignment="1">
      <alignment/>
    </xf>
    <xf numFmtId="200" fontId="6" fillId="0" borderId="0" xfId="0" applyNumberFormat="1" applyFont="1" applyAlignment="1">
      <alignment/>
    </xf>
    <xf numFmtId="200" fontId="6" fillId="0" borderId="3" xfId="0" applyNumberFormat="1" applyFont="1" applyFill="1" applyBorder="1" applyAlignment="1">
      <alignment/>
    </xf>
    <xf numFmtId="200" fontId="6" fillId="0" borderId="0" xfId="0" applyNumberFormat="1" applyFont="1" applyFill="1" applyAlignment="1">
      <alignment/>
    </xf>
    <xf numFmtId="200" fontId="6" fillId="0" borderId="3" xfId="0" applyNumberFormat="1" applyFont="1" applyBorder="1" applyAlignment="1">
      <alignment horizontal="right"/>
    </xf>
    <xf numFmtId="200" fontId="6" fillId="0" borderId="0" xfId="0" applyNumberFormat="1" applyFont="1" applyAlignment="1">
      <alignment horizontal="right"/>
    </xf>
    <xf numFmtId="200" fontId="6" fillId="0" borderId="3" xfId="0" applyNumberFormat="1" applyFont="1" applyFill="1" applyBorder="1" applyAlignment="1">
      <alignment horizontal="right"/>
    </xf>
    <xf numFmtId="37" fontId="4" fillId="0" borderId="0" xfId="0" applyNumberFormat="1" applyFont="1" applyAlignment="1">
      <alignment/>
    </xf>
    <xf numFmtId="37" fontId="6" fillId="0" borderId="0" xfId="0" applyNumberFormat="1" applyFont="1" applyAlignment="1">
      <alignment/>
    </xf>
    <xf numFmtId="0" fontId="6"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37" fontId="6" fillId="0" borderId="0" xfId="0" applyNumberFormat="1" applyFont="1" applyAlignment="1">
      <alignment horizontal="center"/>
    </xf>
    <xf numFmtId="14" fontId="6" fillId="0" borderId="0" xfId="0" applyNumberFormat="1" applyFont="1" applyAlignment="1" quotePrefix="1">
      <alignment horizontal="center"/>
    </xf>
    <xf numFmtId="10" fontId="6" fillId="0" borderId="0" xfId="0" applyNumberFormat="1" applyFont="1" applyAlignment="1">
      <alignment/>
    </xf>
    <xf numFmtId="37" fontId="7" fillId="0" borderId="0" xfId="0" applyNumberFormat="1" applyFont="1" applyAlignment="1">
      <alignment/>
    </xf>
    <xf numFmtId="177" fontId="6" fillId="0" borderId="0" xfId="0" applyNumberFormat="1" applyFont="1" applyFill="1" applyAlignment="1">
      <alignment/>
    </xf>
    <xf numFmtId="177" fontId="6" fillId="0" borderId="0" xfId="0" applyNumberFormat="1" applyFont="1" applyAlignment="1">
      <alignment/>
    </xf>
    <xf numFmtId="37" fontId="6" fillId="0" borderId="0" xfId="0" applyNumberFormat="1" applyFont="1" applyAlignment="1">
      <alignment horizontal="left"/>
    </xf>
    <xf numFmtId="37" fontId="8" fillId="0" borderId="0" xfId="0" applyNumberFormat="1" applyFont="1" applyAlignment="1">
      <alignment horizontal="left"/>
    </xf>
    <xf numFmtId="177" fontId="6" fillId="0" borderId="4" xfId="0" applyNumberFormat="1" applyFont="1" applyFill="1" applyBorder="1" applyAlignment="1">
      <alignment/>
    </xf>
    <xf numFmtId="177" fontId="6" fillId="0" borderId="4" xfId="0" applyNumberFormat="1" applyFont="1" applyBorder="1" applyAlignment="1">
      <alignment/>
    </xf>
    <xf numFmtId="37" fontId="6" fillId="0" borderId="0" xfId="0" applyNumberFormat="1" applyFont="1" applyAlignment="1">
      <alignment horizontal="left" indent="1"/>
    </xf>
    <xf numFmtId="37" fontId="8" fillId="0" borderId="0" xfId="0" applyNumberFormat="1" applyFont="1" applyAlignment="1">
      <alignment/>
    </xf>
    <xf numFmtId="177" fontId="6" fillId="0" borderId="5" xfId="0" applyNumberFormat="1" applyFont="1" applyFill="1" applyBorder="1" applyAlignment="1">
      <alignment/>
    </xf>
    <xf numFmtId="177" fontId="6" fillId="0" borderId="5" xfId="0" applyNumberFormat="1" applyFont="1" applyBorder="1" applyAlignment="1">
      <alignment/>
    </xf>
    <xf numFmtId="177" fontId="6" fillId="0" borderId="6" xfId="0" applyNumberFormat="1" applyFont="1" applyFill="1" applyBorder="1" applyAlignment="1">
      <alignment/>
    </xf>
    <xf numFmtId="177" fontId="6" fillId="0" borderId="6" xfId="0" applyNumberFormat="1" applyFont="1" applyBorder="1" applyAlignment="1">
      <alignment/>
    </xf>
    <xf numFmtId="177" fontId="6" fillId="0" borderId="7" xfId="0" applyNumberFormat="1" applyFont="1" applyFill="1" applyBorder="1" applyAlignment="1">
      <alignment/>
    </xf>
    <xf numFmtId="177" fontId="6" fillId="0" borderId="7" xfId="0" applyNumberFormat="1" applyFont="1" applyBorder="1" applyAlignment="1">
      <alignment/>
    </xf>
    <xf numFmtId="177" fontId="6" fillId="0" borderId="2" xfId="0" applyNumberFormat="1" applyFont="1" applyFill="1" applyBorder="1" applyAlignment="1">
      <alignment/>
    </xf>
    <xf numFmtId="177" fontId="6" fillId="0" borderId="2" xfId="0" applyNumberFormat="1" applyFont="1" applyBorder="1" applyAlignment="1">
      <alignment/>
    </xf>
    <xf numFmtId="177" fontId="6" fillId="0" borderId="1" xfId="0" applyNumberFormat="1" applyFont="1" applyFill="1" applyBorder="1" applyAlignment="1">
      <alignment/>
    </xf>
    <xf numFmtId="177" fontId="6" fillId="0" borderId="1" xfId="0" applyNumberFormat="1" applyFont="1" applyBorder="1" applyAlignment="1">
      <alignment/>
    </xf>
    <xf numFmtId="178" fontId="6" fillId="0" borderId="3" xfId="0" applyNumberFormat="1" applyFont="1" applyFill="1" applyBorder="1" applyAlignment="1">
      <alignment/>
    </xf>
    <xf numFmtId="178" fontId="6" fillId="0" borderId="3" xfId="0" applyNumberFormat="1" applyFont="1" applyBorder="1" applyAlignment="1">
      <alignment/>
    </xf>
    <xf numFmtId="0" fontId="6" fillId="0" borderId="0" xfId="0" applyFont="1" applyFill="1" applyAlignment="1">
      <alignment/>
    </xf>
    <xf numFmtId="0" fontId="4" fillId="0" borderId="0" xfId="0" applyFont="1" applyAlignment="1">
      <alignment/>
    </xf>
    <xf numFmtId="0" fontId="4" fillId="0" borderId="0" xfId="0" applyFont="1" applyFill="1" applyAlignment="1">
      <alignment/>
    </xf>
    <xf numFmtId="37" fontId="9" fillId="0" borderId="0" xfId="0" applyNumberFormat="1" applyFont="1" applyAlignment="1">
      <alignment/>
    </xf>
    <xf numFmtId="172" fontId="6" fillId="0" borderId="0" xfId="15" applyNumberFormat="1" applyFont="1" applyFill="1" applyBorder="1" applyAlignment="1" applyProtection="1">
      <alignment horizontal="center"/>
      <protection/>
    </xf>
    <xf numFmtId="0" fontId="4" fillId="0" borderId="0" xfId="0" applyFont="1" applyAlignment="1">
      <alignment horizontal="center"/>
    </xf>
    <xf numFmtId="0" fontId="10" fillId="0" borderId="0" xfId="0" applyFont="1" applyAlignment="1">
      <alignment horizontal="center"/>
    </xf>
    <xf numFmtId="177" fontId="6" fillId="0" borderId="0" xfId="15" applyNumberFormat="1" applyFont="1" applyFill="1" applyBorder="1" applyAlignment="1" applyProtection="1">
      <alignment horizontal="center"/>
      <protection/>
    </xf>
    <xf numFmtId="177" fontId="6" fillId="0" borderId="0" xfId="0" applyNumberFormat="1" applyFont="1" applyFill="1" applyBorder="1" applyAlignment="1">
      <alignment/>
    </xf>
    <xf numFmtId="177" fontId="6" fillId="0" borderId="1" xfId="15" applyNumberFormat="1" applyFont="1" applyFill="1" applyBorder="1" applyAlignment="1" applyProtection="1">
      <alignment horizontal="center"/>
      <protection/>
    </xf>
    <xf numFmtId="37" fontId="6" fillId="0" borderId="0" xfId="0" applyNumberFormat="1" applyFont="1" applyBorder="1" applyAlignment="1">
      <alignment/>
    </xf>
    <xf numFmtId="14" fontId="6" fillId="0" borderId="0" xfId="0" applyNumberFormat="1" applyFont="1" applyAlignment="1">
      <alignment horizontal="center"/>
    </xf>
    <xf numFmtId="0" fontId="6" fillId="0" borderId="0" xfId="0" applyFont="1" applyFill="1" applyAlignment="1">
      <alignment horizontal="center"/>
    </xf>
    <xf numFmtId="37" fontId="6" fillId="0" borderId="0" xfId="0" applyNumberFormat="1" applyFont="1" applyFill="1" applyAlignment="1">
      <alignment/>
    </xf>
    <xf numFmtId="37" fontId="6" fillId="0" borderId="1" xfId="0" applyNumberFormat="1" applyFont="1" applyBorder="1" applyAlignment="1">
      <alignment/>
    </xf>
    <xf numFmtId="37" fontId="6" fillId="0" borderId="1" xfId="0" applyNumberFormat="1" applyFont="1" applyFill="1" applyBorder="1" applyAlignment="1">
      <alignment/>
    </xf>
    <xf numFmtId="0" fontId="6" fillId="0" borderId="1" xfId="0" applyFont="1" applyBorder="1" applyAlignment="1">
      <alignment/>
    </xf>
    <xf numFmtId="0" fontId="6" fillId="0" borderId="1" xfId="0" applyFont="1" applyFill="1" applyBorder="1" applyAlignment="1">
      <alignment/>
    </xf>
    <xf numFmtId="37" fontId="6" fillId="0" borderId="2" xfId="0" applyNumberFormat="1" applyFont="1" applyBorder="1" applyAlignment="1">
      <alignment/>
    </xf>
    <xf numFmtId="37" fontId="6" fillId="0" borderId="2" xfId="0" applyNumberFormat="1" applyFont="1" applyFill="1" applyBorder="1" applyAlignment="1">
      <alignment/>
    </xf>
    <xf numFmtId="0" fontId="11" fillId="0" borderId="0" xfId="0" applyFont="1" applyAlignment="1">
      <alignment/>
    </xf>
    <xf numFmtId="0" fontId="7" fillId="0" borderId="0" xfId="0" applyFont="1" applyAlignment="1">
      <alignment/>
    </xf>
    <xf numFmtId="0" fontId="4" fillId="0" borderId="0" xfId="0" applyFont="1" applyAlignment="1" quotePrefix="1">
      <alignment/>
    </xf>
    <xf numFmtId="175" fontId="6" fillId="0" borderId="4" xfId="0" applyNumberFormat="1" applyFont="1" applyBorder="1" applyAlignment="1">
      <alignment/>
    </xf>
    <xf numFmtId="175" fontId="6" fillId="0" borderId="8" xfId="0" applyNumberFormat="1" applyFont="1" applyBorder="1" applyAlignment="1">
      <alignment/>
    </xf>
    <xf numFmtId="175" fontId="6" fillId="0" borderId="9" xfId="0"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37" fontId="6" fillId="0" borderId="0" xfId="0" applyNumberFormat="1" applyFont="1" applyFill="1" applyBorder="1" applyAlignment="1">
      <alignment/>
    </xf>
    <xf numFmtId="177" fontId="6" fillId="0" borderId="8" xfId="0" applyNumberFormat="1" applyFont="1" applyBorder="1" applyAlignment="1">
      <alignment/>
    </xf>
    <xf numFmtId="177" fontId="6" fillId="0" borderId="9" xfId="0" applyNumberFormat="1" applyFont="1" applyBorder="1" applyAlignment="1">
      <alignment/>
    </xf>
    <xf numFmtId="0" fontId="4" fillId="0" borderId="0" xfId="0" applyFont="1" applyAlignment="1">
      <alignment horizontal="right"/>
    </xf>
    <xf numFmtId="0" fontId="6" fillId="0" borderId="0" xfId="0" applyFont="1" applyAlignment="1">
      <alignment horizontal="right"/>
    </xf>
    <xf numFmtId="172" fontId="6" fillId="0" borderId="0" xfId="15" applyNumberFormat="1" applyFont="1" applyAlignment="1">
      <alignment horizontal="center"/>
    </xf>
    <xf numFmtId="172" fontId="6" fillId="0" borderId="1" xfId="15" applyNumberFormat="1" applyFont="1" applyFill="1" applyBorder="1" applyAlignment="1">
      <alignment horizontal="center"/>
    </xf>
    <xf numFmtId="172" fontId="6" fillId="0" borderId="1" xfId="15" applyNumberFormat="1" applyFont="1" applyBorder="1" applyAlignment="1">
      <alignment horizontal="center"/>
    </xf>
    <xf numFmtId="172" fontId="6" fillId="0" borderId="4" xfId="15" applyNumberFormat="1" applyFont="1" applyBorder="1" applyAlignment="1">
      <alignment horizontal="center"/>
    </xf>
    <xf numFmtId="172" fontId="6" fillId="0" borderId="0" xfId="15" applyNumberFormat="1" applyFont="1" applyBorder="1" applyAlignment="1">
      <alignment horizontal="center"/>
    </xf>
    <xf numFmtId="172" fontId="4" fillId="0" borderId="0" xfId="15" applyNumberFormat="1" applyFont="1" applyAlignment="1">
      <alignment/>
    </xf>
    <xf numFmtId="172" fontId="6" fillId="0" borderId="0" xfId="15" applyNumberFormat="1" applyFont="1" applyAlignment="1">
      <alignment/>
    </xf>
    <xf numFmtId="172" fontId="6" fillId="0" borderId="1" xfId="15" applyNumberFormat="1" applyFont="1" applyBorder="1" applyAlignment="1">
      <alignment/>
    </xf>
    <xf numFmtId="172" fontId="6" fillId="0" borderId="4" xfId="15" applyNumberFormat="1" applyFont="1" applyBorder="1" applyAlignment="1">
      <alignment/>
    </xf>
    <xf numFmtId="14" fontId="6" fillId="0" borderId="0" xfId="0" applyNumberFormat="1" applyFont="1" applyFill="1" applyAlignment="1" quotePrefix="1">
      <alignment horizontal="center"/>
    </xf>
    <xf numFmtId="0" fontId="6" fillId="0" borderId="0" xfId="0" applyFont="1" applyAlignment="1">
      <alignment horizontal="left" indent="1"/>
    </xf>
    <xf numFmtId="0" fontId="6" fillId="0" borderId="0" xfId="0" applyFont="1" applyAlignment="1">
      <alignment horizontal="left"/>
    </xf>
    <xf numFmtId="41" fontId="6" fillId="0" borderId="0" xfId="0" applyNumberFormat="1" applyFont="1" applyAlignment="1">
      <alignment horizontal="right"/>
    </xf>
    <xf numFmtId="3" fontId="6" fillId="0" borderId="0" xfId="0" applyNumberFormat="1" applyFont="1" applyAlignment="1">
      <alignment/>
    </xf>
    <xf numFmtId="3" fontId="6" fillId="0" borderId="0" xfId="0" applyNumberFormat="1" applyFont="1" applyFill="1" applyAlignment="1">
      <alignment/>
    </xf>
    <xf numFmtId="0" fontId="6" fillId="0" borderId="0" xfId="0" applyFont="1" applyAlignment="1" quotePrefix="1">
      <alignment/>
    </xf>
    <xf numFmtId="14" fontId="6" fillId="0" borderId="0" xfId="0" applyNumberFormat="1" applyFont="1" applyAlignment="1">
      <alignment horizontal="right"/>
    </xf>
    <xf numFmtId="14" fontId="6" fillId="0" borderId="0" xfId="0" applyNumberFormat="1" applyFont="1" applyAlignment="1">
      <alignment/>
    </xf>
    <xf numFmtId="172" fontId="6" fillId="0" borderId="0" xfId="15" applyNumberFormat="1" applyFont="1" applyBorder="1" applyAlignment="1">
      <alignment horizontal="right"/>
    </xf>
    <xf numFmtId="172" fontId="6" fillId="0" borderId="0" xfId="15" applyNumberFormat="1" applyFont="1" applyAlignment="1">
      <alignment horizontal="right"/>
    </xf>
    <xf numFmtId="172" fontId="6" fillId="0" borderId="2" xfId="15" applyNumberFormat="1" applyFont="1" applyBorder="1" applyAlignment="1">
      <alignment horizontal="right"/>
    </xf>
    <xf numFmtId="0" fontId="6" fillId="0" borderId="0" xfId="0" applyFont="1" applyAlignment="1" quotePrefix="1">
      <alignment horizontal="left"/>
    </xf>
    <xf numFmtId="172" fontId="6" fillId="0" borderId="0" xfId="0" applyNumberFormat="1" applyFont="1" applyFill="1" applyAlignment="1">
      <alignment horizontal="center"/>
    </xf>
    <xf numFmtId="0" fontId="6" fillId="0" borderId="0" xfId="0" applyFont="1" applyBorder="1" applyAlignment="1" quotePrefix="1">
      <alignment/>
    </xf>
    <xf numFmtId="0" fontId="6" fillId="0" borderId="0" xfId="0" applyFont="1" applyBorder="1" applyAlignment="1">
      <alignment horizontal="left"/>
    </xf>
    <xf numFmtId="0" fontId="6" fillId="0" borderId="0" xfId="0" applyFont="1" applyBorder="1" applyAlignment="1" quotePrefix="1">
      <alignment horizontal="left"/>
    </xf>
    <xf numFmtId="0" fontId="6" fillId="0" borderId="0" xfId="0" applyFont="1" applyBorder="1" applyAlignment="1" quotePrefix="1">
      <alignment horizontal="right"/>
    </xf>
    <xf numFmtId="0" fontId="10" fillId="0" borderId="0" xfId="0" applyFont="1" applyBorder="1" applyAlignment="1">
      <alignment/>
    </xf>
    <xf numFmtId="0" fontId="6" fillId="0" borderId="0" xfId="0" applyFont="1" applyBorder="1" applyAlignment="1" quotePrefix="1">
      <alignment horizontal="center"/>
    </xf>
    <xf numFmtId="0" fontId="6" fillId="0" borderId="0" xfId="0" applyFont="1" applyBorder="1" applyAlignment="1">
      <alignment horizontal="center"/>
    </xf>
    <xf numFmtId="3" fontId="6" fillId="0" borderId="0" xfId="0" applyNumberFormat="1" applyFont="1" applyBorder="1" applyAlignment="1">
      <alignment/>
    </xf>
    <xf numFmtId="0" fontId="6" fillId="0" borderId="0" xfId="0" applyFont="1" applyAlignment="1">
      <alignment/>
    </xf>
    <xf numFmtId="0" fontId="6" fillId="0" borderId="0" xfId="0" applyFont="1" applyBorder="1" applyAlignment="1">
      <alignment horizontal="right"/>
    </xf>
    <xf numFmtId="0" fontId="12" fillId="0" borderId="0" xfId="0" applyFont="1" applyAlignment="1">
      <alignment/>
    </xf>
    <xf numFmtId="172" fontId="12" fillId="0" borderId="0" xfId="15" applyNumberFormat="1" applyFont="1" applyAlignment="1">
      <alignment/>
    </xf>
    <xf numFmtId="172" fontId="12" fillId="0" borderId="0" xfId="15" applyNumberFormat="1" applyFont="1" applyBorder="1" applyAlignment="1">
      <alignment/>
    </xf>
    <xf numFmtId="172" fontId="12" fillId="0" borderId="1" xfId="15" applyNumberFormat="1" applyFont="1" applyBorder="1" applyAlignment="1">
      <alignment/>
    </xf>
    <xf numFmtId="0" fontId="6" fillId="0" borderId="0" xfId="0" applyFont="1" applyAlignment="1" quotePrefix="1">
      <alignment horizontal="right"/>
    </xf>
    <xf numFmtId="177" fontId="6" fillId="0" borderId="0" xfId="0" applyNumberFormat="1" applyFont="1" applyFill="1" applyAlignment="1">
      <alignment horizontal="right"/>
    </xf>
    <xf numFmtId="175" fontId="4" fillId="0" borderId="0" xfId="0" applyNumberFormat="1" applyFont="1" applyAlignment="1">
      <alignment horizontal="center"/>
    </xf>
    <xf numFmtId="175" fontId="4" fillId="0" borderId="0" xfId="0" applyNumberFormat="1" applyFont="1" applyAlignment="1" quotePrefix="1">
      <alignment horizontal="center"/>
    </xf>
    <xf numFmtId="175" fontId="5" fillId="0" borderId="0" xfId="0" applyNumberFormat="1" applyFont="1" applyAlignment="1">
      <alignment horizontal="center"/>
    </xf>
    <xf numFmtId="0" fontId="4" fillId="0" borderId="0" xfId="0" applyFont="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19</xdr:row>
      <xdr:rowOff>0</xdr:rowOff>
    </xdr:to>
    <xdr:sp>
      <xdr:nvSpPr>
        <xdr:cNvPr id="1" name="TextBox 2"/>
        <xdr:cNvSpPr txBox="1">
          <a:spLocks noChangeArrowheads="1"/>
        </xdr:cNvSpPr>
      </xdr:nvSpPr>
      <xdr:spPr>
        <a:xfrm>
          <a:off x="228600" y="952500"/>
          <a:ext cx="6410325" cy="2105025"/>
        </a:xfrm>
        <a:prstGeom prst="rect">
          <a:avLst/>
        </a:prstGeom>
        <a:noFill/>
        <a:ln w="9525" cmpd="sng">
          <a:noFill/>
        </a:ln>
      </xdr:spPr>
      <xdr:txBody>
        <a:bodyPr vertOverflow="clip" wrap="square"/>
        <a:p>
          <a:pPr algn="just">
            <a:defRPr/>
          </a:pPr>
          <a:r>
            <a:rPr lang="en-US" cap="none" sz="1000" b="0" i="0" u="none" baseline="0"/>
            <a:t>This interim report is unaudited and has been prepared in compliance with MASB 26, ‘Interim Financial Reporting’ and paragraph 9.22 of the Bursa Malaysia's Listing Requirements.
This interim report should be read in conjunction with the audited financial statements of the Group for the financial year ended 31 March 2003. 
The accounting policies and methods of computation adopted by the Group in this interim financial report are consistent with those adopted in the financial statements for the financial year ended 31 March 2003.
The following notes explain the events and transactions that are significant to an understanding of the changes in the financial position and performance of the Group since the financial year ended 31 March 2003.</a:t>
          </a:r>
        </a:p>
      </xdr:txBody>
    </xdr:sp>
    <xdr:clientData/>
  </xdr:twoCellAnchor>
  <xdr:twoCellAnchor>
    <xdr:from>
      <xdr:col>1</xdr:col>
      <xdr:colOff>0</xdr:colOff>
      <xdr:row>21</xdr:row>
      <xdr:rowOff>0</xdr:rowOff>
    </xdr:from>
    <xdr:to>
      <xdr:col>12</xdr:col>
      <xdr:colOff>0</xdr:colOff>
      <xdr:row>50</xdr:row>
      <xdr:rowOff>0</xdr:rowOff>
    </xdr:to>
    <xdr:sp>
      <xdr:nvSpPr>
        <xdr:cNvPr id="2" name="TextBox 3"/>
        <xdr:cNvSpPr txBox="1">
          <a:spLocks noChangeArrowheads="1"/>
        </xdr:cNvSpPr>
      </xdr:nvSpPr>
      <xdr:spPr>
        <a:xfrm>
          <a:off x="228600" y="3362325"/>
          <a:ext cx="6410325" cy="46958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auditors’ report for the annual financial statements of the Group for the financial year ended 31 March 2003 was not subject to any qualification. 
However, the auditors’ report on the Group’s financial statements for the financial year ended 31 March 2003 included an emphasis of matter regarding the going concern of the Group. The auditors have stated that the appropriateness of preparing the Group's financial statements on a going concern basis is dependent on the Group’s ability to generate sufficient cash inflows to sustain its operations, the continued support from its bankers and creditors and the successful completion of the proposals disclosed in Note B8 ("Proposals") to this report.
</a:t>
          </a:r>
          <a:r>
            <a:rPr lang="en-US" cap="none" sz="1000" b="0" i="0" u="sng" baseline="0">
              <a:latin typeface="Times New Roman"/>
              <a:ea typeface="Times New Roman"/>
              <a:cs typeface="Times New Roman"/>
            </a:rPr>
            <a:t>Current status
</a:t>
          </a:r>
          <a:r>
            <a:rPr lang="en-US" cap="none" sz="1000" b="0" i="0" u="none" baseline="0">
              <a:latin typeface="Times New Roman"/>
              <a:ea typeface="Times New Roman"/>
              <a:cs typeface="Times New Roman"/>
            </a:rPr>
            <a:t>The Proposed Disposals, Proposed Debt Settlement and Proposed Debt Disposal were completed on 24 November 2003.  The Proposed E&amp;OPROP ROS and repayment of the Completion Inter-company Debt were completed on 7 April 2004 and 22 April 2004 respectively.
However, the Proposed Shares Placement is pending completion as stated in Note B8 to this report.
The Group realised a gain on disposal of approximately RM28.4 million and have repaid a significant amount of its bank borrowings as disclosed in note B8(b) to this report.  As a result, net assets of the Group now stands at approximately RM392 million and short term borrowings including bank overdrafts reduced to a more manageable level at RM65.9 million as compared to RM252.3 million in the financial year ended 31 March 2003.
The Group also realised a gain of approximately RM10 million in April 2004 upon completion of the Proposed E&amp;OPROP ROS.
The financial position of the Group will be further enhanced when the Proposed Shares Placement is completed.
Based on the above, the Board of EOB is of  the view that the emphasis of matter highlighted in the financial statements for the financial year ended 31 March 2003 is no longer an issue.
</a:t>
          </a:r>
        </a:p>
      </xdr:txBody>
    </xdr:sp>
    <xdr:clientData/>
  </xdr:twoCellAnchor>
  <xdr:twoCellAnchor>
    <xdr:from>
      <xdr:col>1</xdr:col>
      <xdr:colOff>0</xdr:colOff>
      <xdr:row>53</xdr:row>
      <xdr:rowOff>0</xdr:rowOff>
    </xdr:from>
    <xdr:to>
      <xdr:col>12</xdr:col>
      <xdr:colOff>0</xdr:colOff>
      <xdr:row>56</xdr:row>
      <xdr:rowOff>0</xdr:rowOff>
    </xdr:to>
    <xdr:sp>
      <xdr:nvSpPr>
        <xdr:cNvPr id="3" name="TextBox 4"/>
        <xdr:cNvSpPr txBox="1">
          <a:spLocks noChangeArrowheads="1"/>
        </xdr:cNvSpPr>
      </xdr:nvSpPr>
      <xdr:spPr>
        <a:xfrm>
          <a:off x="228600" y="8524875"/>
          <a:ext cx="6410325" cy="485775"/>
        </a:xfrm>
        <a:prstGeom prst="rect">
          <a:avLst/>
        </a:prstGeom>
        <a:noFill/>
        <a:ln w="9525" cmpd="sng">
          <a:noFill/>
        </a:ln>
      </xdr:spPr>
      <xdr:txBody>
        <a:bodyPr vertOverflow="clip" wrap="square"/>
        <a:p>
          <a:pPr algn="just">
            <a:defRPr/>
          </a:pPr>
          <a:r>
            <a:rPr lang="en-US" cap="none" sz="1000" b="0" i="0" u="none" baseline="0"/>
            <a:t>The operations of the Group is not subject to seasonal or cyclical fluctuations.</a:t>
          </a:r>
        </a:p>
      </xdr:txBody>
    </xdr:sp>
    <xdr:clientData/>
  </xdr:twoCellAnchor>
  <xdr:twoCellAnchor>
    <xdr:from>
      <xdr:col>1</xdr:col>
      <xdr:colOff>0</xdr:colOff>
      <xdr:row>58</xdr:row>
      <xdr:rowOff>0</xdr:rowOff>
    </xdr:from>
    <xdr:to>
      <xdr:col>12</xdr:col>
      <xdr:colOff>0</xdr:colOff>
      <xdr:row>62</xdr:row>
      <xdr:rowOff>0</xdr:rowOff>
    </xdr:to>
    <xdr:sp>
      <xdr:nvSpPr>
        <xdr:cNvPr id="4" name="TextBox 5"/>
        <xdr:cNvSpPr txBox="1">
          <a:spLocks noChangeArrowheads="1"/>
        </xdr:cNvSpPr>
      </xdr:nvSpPr>
      <xdr:spPr>
        <a:xfrm>
          <a:off x="228600" y="9334500"/>
          <a:ext cx="6410325" cy="647700"/>
        </a:xfrm>
        <a:prstGeom prst="rect">
          <a:avLst/>
        </a:prstGeom>
        <a:noFill/>
        <a:ln w="9525" cmpd="sng">
          <a:noFill/>
        </a:ln>
      </xdr:spPr>
      <xdr:txBody>
        <a:bodyPr vertOverflow="clip" wrap="square"/>
        <a:p>
          <a:pPr algn="just">
            <a:defRPr/>
          </a:pPr>
          <a:r>
            <a:rPr lang="en-US" cap="none" sz="1000" b="0" i="0" u="none" baseline="0"/>
            <a:t>Other than as disclosed in Note A11 and Note B8 to this report, there were no other material or unusual items during the current quarter and financial year to-date.</a:t>
          </a:r>
        </a:p>
      </xdr:txBody>
    </xdr:sp>
    <xdr:clientData/>
  </xdr:twoCellAnchor>
  <xdr:twoCellAnchor>
    <xdr:from>
      <xdr:col>1</xdr:col>
      <xdr:colOff>0</xdr:colOff>
      <xdr:row>64</xdr:row>
      <xdr:rowOff>0</xdr:rowOff>
    </xdr:from>
    <xdr:to>
      <xdr:col>12</xdr:col>
      <xdr:colOff>0</xdr:colOff>
      <xdr:row>68</xdr:row>
      <xdr:rowOff>0</xdr:rowOff>
    </xdr:to>
    <xdr:sp>
      <xdr:nvSpPr>
        <xdr:cNvPr id="5" name="TextBox 6"/>
        <xdr:cNvSpPr txBox="1">
          <a:spLocks noChangeArrowheads="1"/>
        </xdr:cNvSpPr>
      </xdr:nvSpPr>
      <xdr:spPr>
        <a:xfrm>
          <a:off x="228600" y="10287000"/>
          <a:ext cx="6410325" cy="647700"/>
        </a:xfrm>
        <a:prstGeom prst="rect">
          <a:avLst/>
        </a:prstGeom>
        <a:noFill/>
        <a:ln w="9525" cmpd="sng">
          <a:noFill/>
        </a:ln>
      </xdr:spPr>
      <xdr:txBody>
        <a:bodyPr vertOverflow="clip" wrap="square"/>
        <a:p>
          <a:pPr algn="just">
            <a:defRPr/>
          </a:pPr>
          <a:r>
            <a:rPr lang="en-US" cap="none" sz="1000" b="0" i="0" u="none" baseline="0"/>
            <a:t>There were no changes in estimates reported in prior financial years which have a material impact on the current interim period.</a:t>
          </a:r>
        </a:p>
      </xdr:txBody>
    </xdr:sp>
    <xdr:clientData/>
  </xdr:twoCellAnchor>
  <xdr:twoCellAnchor>
    <xdr:from>
      <xdr:col>1</xdr:col>
      <xdr:colOff>0</xdr:colOff>
      <xdr:row>70</xdr:row>
      <xdr:rowOff>0</xdr:rowOff>
    </xdr:from>
    <xdr:to>
      <xdr:col>12</xdr:col>
      <xdr:colOff>0</xdr:colOff>
      <xdr:row>74</xdr:row>
      <xdr:rowOff>0</xdr:rowOff>
    </xdr:to>
    <xdr:sp>
      <xdr:nvSpPr>
        <xdr:cNvPr id="6" name="TextBox 7"/>
        <xdr:cNvSpPr txBox="1">
          <a:spLocks noChangeArrowheads="1"/>
        </xdr:cNvSpPr>
      </xdr:nvSpPr>
      <xdr:spPr>
        <a:xfrm>
          <a:off x="228600" y="11249025"/>
          <a:ext cx="6410325" cy="647700"/>
        </a:xfrm>
        <a:prstGeom prst="rect">
          <a:avLst/>
        </a:prstGeom>
        <a:noFill/>
        <a:ln w="9525" cmpd="sng">
          <a:noFill/>
        </a:ln>
      </xdr:spPr>
      <xdr:txBody>
        <a:bodyPr vertOverflow="clip" wrap="square"/>
        <a:p>
          <a:pPr algn="just">
            <a:defRPr/>
          </a:pPr>
          <a:r>
            <a:rPr lang="en-US" cap="none" sz="1000" b="0" i="0" u="none" baseline="0"/>
            <a:t>There has been no issuances, cancellations or repayments of debt and equity securities, share buy-backs, share cancellations, shares held as treasury shares and resale of treasury shares for the current financial year to date.</a:t>
          </a:r>
        </a:p>
      </xdr:txBody>
    </xdr:sp>
    <xdr:clientData/>
  </xdr:twoCellAnchor>
  <xdr:twoCellAnchor>
    <xdr:from>
      <xdr:col>1</xdr:col>
      <xdr:colOff>0</xdr:colOff>
      <xdr:row>76</xdr:row>
      <xdr:rowOff>0</xdr:rowOff>
    </xdr:from>
    <xdr:to>
      <xdr:col>12</xdr:col>
      <xdr:colOff>0</xdr:colOff>
      <xdr:row>80</xdr:row>
      <xdr:rowOff>0</xdr:rowOff>
    </xdr:to>
    <xdr:sp>
      <xdr:nvSpPr>
        <xdr:cNvPr id="7" name="TextBox 8"/>
        <xdr:cNvSpPr txBox="1">
          <a:spLocks noChangeArrowheads="1"/>
        </xdr:cNvSpPr>
      </xdr:nvSpPr>
      <xdr:spPr>
        <a:xfrm>
          <a:off x="228600" y="12201525"/>
          <a:ext cx="6410325" cy="647700"/>
        </a:xfrm>
        <a:prstGeom prst="rect">
          <a:avLst/>
        </a:prstGeom>
        <a:noFill/>
        <a:ln w="9525" cmpd="sng">
          <a:noFill/>
        </a:ln>
      </xdr:spPr>
      <xdr:txBody>
        <a:bodyPr vertOverflow="clip" wrap="square"/>
        <a:p>
          <a:pPr algn="just">
            <a:defRPr/>
          </a:pPr>
          <a:r>
            <a:rPr lang="en-US" cap="none" sz="1000" b="0" i="0" u="none" baseline="0"/>
            <a:t>On 28 November 2003, the Company paid RM1,673,795 in respect of the first and final dividend of 1.0 sen per stock unit on 232,471,492 stock units, less tax at 28%,  for the financial year ended 31 March 2003.  The dividend was approved by the stockholders at the Company’s AGM held on 30 September 2003. 
</a:t>
          </a:r>
        </a:p>
      </xdr:txBody>
    </xdr:sp>
    <xdr:clientData/>
  </xdr:twoCellAnchor>
  <xdr:twoCellAnchor>
    <xdr:from>
      <xdr:col>1</xdr:col>
      <xdr:colOff>0</xdr:colOff>
      <xdr:row>107</xdr:row>
      <xdr:rowOff>0</xdr:rowOff>
    </xdr:from>
    <xdr:to>
      <xdr:col>12</xdr:col>
      <xdr:colOff>0</xdr:colOff>
      <xdr:row>112</xdr:row>
      <xdr:rowOff>0</xdr:rowOff>
    </xdr:to>
    <xdr:sp>
      <xdr:nvSpPr>
        <xdr:cNvPr id="8" name="TextBox 9"/>
        <xdr:cNvSpPr txBox="1">
          <a:spLocks noChangeArrowheads="1"/>
        </xdr:cNvSpPr>
      </xdr:nvSpPr>
      <xdr:spPr>
        <a:xfrm>
          <a:off x="228600" y="17230725"/>
          <a:ext cx="6410325" cy="809625"/>
        </a:xfrm>
        <a:prstGeom prst="rect">
          <a:avLst/>
        </a:prstGeom>
        <a:noFill/>
        <a:ln w="9525" cmpd="sng">
          <a:noFill/>
        </a:ln>
      </xdr:spPr>
      <xdr:txBody>
        <a:bodyPr vertOverflow="clip" wrap="square"/>
        <a:p>
          <a:pPr algn="just">
            <a:defRPr/>
          </a:pPr>
          <a:r>
            <a:rPr lang="en-US" cap="none" sz="1000" b="0" i="0" u="none" baseline="0"/>
            <a:t>Analysis of geographical location is not applicable as the Group operates in a single geographical segment, namely Malaysia.
The results of the subsidiaries disposed by the Group as disclosed in Note B8(a) and Note A11 to this report by segment are as follows :</a:t>
          </a:r>
        </a:p>
      </xdr:txBody>
    </xdr:sp>
    <xdr:clientData/>
  </xdr:twoCellAnchor>
  <xdr:twoCellAnchor>
    <xdr:from>
      <xdr:col>1</xdr:col>
      <xdr:colOff>0</xdr:colOff>
      <xdr:row>137</xdr:row>
      <xdr:rowOff>0</xdr:rowOff>
    </xdr:from>
    <xdr:to>
      <xdr:col>12</xdr:col>
      <xdr:colOff>0</xdr:colOff>
      <xdr:row>142</xdr:row>
      <xdr:rowOff>0</xdr:rowOff>
    </xdr:to>
    <xdr:sp>
      <xdr:nvSpPr>
        <xdr:cNvPr id="9" name="TextBox 10"/>
        <xdr:cNvSpPr txBox="1">
          <a:spLocks noChangeArrowheads="1"/>
        </xdr:cNvSpPr>
      </xdr:nvSpPr>
      <xdr:spPr>
        <a:xfrm>
          <a:off x="228600" y="22069425"/>
          <a:ext cx="6410325" cy="762000"/>
        </a:xfrm>
        <a:prstGeom prst="rect">
          <a:avLst/>
        </a:prstGeom>
        <a:noFill/>
        <a:ln w="9525" cmpd="sng">
          <a:noFill/>
        </a:ln>
      </xdr:spPr>
      <xdr:txBody>
        <a:bodyPr vertOverflow="clip" wrap="square"/>
        <a:p>
          <a:pPr algn="just">
            <a:defRPr/>
          </a:pPr>
          <a:r>
            <a:rPr lang="en-US" cap="none" sz="1000" b="0" i="0" u="none" baseline="0"/>
            <a:t>Valuation of property, plant and equipment have been brought forward without amendment from the previous annual financial statements as the Group has availed itself to the transitional provision covered under MASB 15, Property, Plant and Equipment, (IAS 16 previously).</a:t>
          </a:r>
        </a:p>
      </xdr:txBody>
    </xdr:sp>
    <xdr:clientData/>
  </xdr:twoCellAnchor>
  <xdr:twoCellAnchor>
    <xdr:from>
      <xdr:col>1</xdr:col>
      <xdr:colOff>0</xdr:colOff>
      <xdr:row>144</xdr:row>
      <xdr:rowOff>0</xdr:rowOff>
    </xdr:from>
    <xdr:to>
      <xdr:col>12</xdr:col>
      <xdr:colOff>0</xdr:colOff>
      <xdr:row>149</xdr:row>
      <xdr:rowOff>0</xdr:rowOff>
    </xdr:to>
    <xdr:sp>
      <xdr:nvSpPr>
        <xdr:cNvPr id="10" name="TextBox 11"/>
        <xdr:cNvSpPr txBox="1">
          <a:spLocks noChangeArrowheads="1"/>
        </xdr:cNvSpPr>
      </xdr:nvSpPr>
      <xdr:spPr>
        <a:xfrm>
          <a:off x="228600" y="23126700"/>
          <a:ext cx="6410325" cy="809625"/>
        </a:xfrm>
        <a:prstGeom prst="rect">
          <a:avLst/>
        </a:prstGeom>
        <a:noFill/>
        <a:ln w="9525" cmpd="sng">
          <a:noFill/>
        </a:ln>
      </xdr:spPr>
      <xdr:txBody>
        <a:bodyPr vertOverflow="clip" wrap="square"/>
        <a:p>
          <a:pPr algn="just">
            <a:defRPr/>
          </a:pPr>
          <a:r>
            <a:rPr lang="en-US" cap="none" sz="1000" b="0" i="0" u="none" baseline="0"/>
            <a:t>There were no items, transaction or events of a material and unusual nature that has arisen from 31 March 2004 to the date of this announcement which would affect substantially the results of the operations of the Group for the period ended 31 March 2004.</a:t>
          </a:r>
        </a:p>
      </xdr:txBody>
    </xdr:sp>
    <xdr:clientData/>
  </xdr:twoCellAnchor>
  <xdr:twoCellAnchor>
    <xdr:from>
      <xdr:col>1</xdr:col>
      <xdr:colOff>0</xdr:colOff>
      <xdr:row>233</xdr:row>
      <xdr:rowOff>0</xdr:rowOff>
    </xdr:from>
    <xdr:to>
      <xdr:col>12</xdr:col>
      <xdr:colOff>0</xdr:colOff>
      <xdr:row>244</xdr:row>
      <xdr:rowOff>0</xdr:rowOff>
    </xdr:to>
    <xdr:sp>
      <xdr:nvSpPr>
        <xdr:cNvPr id="11" name="TextBox 12"/>
        <xdr:cNvSpPr txBox="1">
          <a:spLocks noChangeArrowheads="1"/>
        </xdr:cNvSpPr>
      </xdr:nvSpPr>
      <xdr:spPr>
        <a:xfrm>
          <a:off x="228600" y="37766625"/>
          <a:ext cx="6410325" cy="1781175"/>
        </a:xfrm>
        <a:prstGeom prst="rect">
          <a:avLst/>
        </a:prstGeom>
        <a:noFill/>
        <a:ln w="9525" cmpd="sng">
          <a:noFill/>
        </a:ln>
      </xdr:spPr>
      <xdr:txBody>
        <a:bodyPr vertOverflow="clip" wrap="square"/>
        <a:p>
          <a:pPr algn="just">
            <a:defRPr/>
          </a:pPr>
          <a:r>
            <a:rPr lang="en-US" cap="none" sz="1000" b="0" i="0" u="none" baseline="0"/>
            <a:t>The Group achieved a revenue of RM117.929 million for the financial year ended 31 March 2004 compared to RM33.449 million recorded for the financial year ended 31 March 2003.
This exceptional increase of RM84.480 million or more than 100% is primarily due to sale of the TVSB Land for RM90 million as disclosed in Note B8(a) to this report.  There was also an increase in revenue from the hotel division.
The Group’s profit before tax of RM17.071 million represents an increase of more than 100% compared to the loss of RM32.505 million recorded in the preceding financial year.
The exceptional performance can be attributed to the following :</a:t>
          </a:r>
        </a:p>
      </xdr:txBody>
    </xdr:sp>
    <xdr:clientData/>
  </xdr:twoCellAnchor>
  <xdr:twoCellAnchor>
    <xdr:from>
      <xdr:col>1</xdr:col>
      <xdr:colOff>0</xdr:colOff>
      <xdr:row>255</xdr:row>
      <xdr:rowOff>0</xdr:rowOff>
    </xdr:from>
    <xdr:to>
      <xdr:col>12</xdr:col>
      <xdr:colOff>0</xdr:colOff>
      <xdr:row>266</xdr:row>
      <xdr:rowOff>0</xdr:rowOff>
    </xdr:to>
    <xdr:sp>
      <xdr:nvSpPr>
        <xdr:cNvPr id="12" name="TextBox 13"/>
        <xdr:cNvSpPr txBox="1">
          <a:spLocks noChangeArrowheads="1"/>
        </xdr:cNvSpPr>
      </xdr:nvSpPr>
      <xdr:spPr>
        <a:xfrm>
          <a:off x="228600" y="41328975"/>
          <a:ext cx="6410325" cy="1781175"/>
        </a:xfrm>
        <a:prstGeom prst="rect">
          <a:avLst/>
        </a:prstGeom>
        <a:noFill/>
        <a:ln w="9525" cmpd="sng">
          <a:noFill/>
        </a:ln>
      </xdr:spPr>
      <xdr:txBody>
        <a:bodyPr vertOverflow="clip" wrap="square"/>
        <a:p>
          <a:pPr algn="just">
            <a:defRPr/>
          </a:pPr>
          <a:r>
            <a:rPr lang="en-US" cap="none" sz="1000" b="0" i="0" u="none" baseline="0"/>
            <a:t>For the fourth quarter ended 31 March 2004, the Group recorded a revenue of RM5.220 million and a loss before tax of RM2.494 million as compared to the immediate preceding quarter where Group revenue was RM96.017 million and profit before tax amounted to RM27.957 million.
The lower revenue can be attributed to the disposal of the TVSB Land in the preceding quarter as disclosed above.  
The loss of approximately RM2.494 million for the current quarter is primarily due to impairment loss arising from the Group's investment property amounting to approximately RM2.2 million.  Contribution from associated company E&amp;OPROP was also lower compared to the preceding quarter. 
</a:t>
          </a:r>
        </a:p>
      </xdr:txBody>
    </xdr:sp>
    <xdr:clientData/>
  </xdr:twoCellAnchor>
  <xdr:twoCellAnchor>
    <xdr:from>
      <xdr:col>1</xdr:col>
      <xdr:colOff>0</xdr:colOff>
      <xdr:row>268</xdr:row>
      <xdr:rowOff>0</xdr:rowOff>
    </xdr:from>
    <xdr:to>
      <xdr:col>12</xdr:col>
      <xdr:colOff>0</xdr:colOff>
      <xdr:row>273</xdr:row>
      <xdr:rowOff>9525</xdr:rowOff>
    </xdr:to>
    <xdr:sp>
      <xdr:nvSpPr>
        <xdr:cNvPr id="13" name="TextBox 14"/>
        <xdr:cNvSpPr txBox="1">
          <a:spLocks noChangeArrowheads="1"/>
        </xdr:cNvSpPr>
      </xdr:nvSpPr>
      <xdr:spPr>
        <a:xfrm>
          <a:off x="228600" y="43434000"/>
          <a:ext cx="6410325" cy="819150"/>
        </a:xfrm>
        <a:prstGeom prst="rect">
          <a:avLst/>
        </a:prstGeom>
        <a:noFill/>
        <a:ln w="9525" cmpd="sng">
          <a:noFill/>
        </a:ln>
      </xdr:spPr>
      <xdr:txBody>
        <a:bodyPr vertOverflow="clip" wrap="square"/>
        <a:p>
          <a:pPr algn="just">
            <a:defRPr/>
          </a:pPr>
          <a:r>
            <a:rPr lang="en-US" cap="none" sz="1000" b="0" i="0" u="none" baseline="0"/>
            <a:t>With the completion of the Proposed Disposals, Proposed Debt Settlement, Proposed Debt Disposal and Proposed E&amp;OPROP ROS as disclosed in Note B8 to this report, the Group expects improvement in its results due to reduced finance cost as a result of lower borrowings and increased contribution from the share of profits of its associated company.
</a:t>
          </a:r>
        </a:p>
      </xdr:txBody>
    </xdr:sp>
    <xdr:clientData/>
  </xdr:twoCellAnchor>
  <xdr:twoCellAnchor>
    <xdr:from>
      <xdr:col>1</xdr:col>
      <xdr:colOff>0</xdr:colOff>
      <xdr:row>275</xdr:row>
      <xdr:rowOff>0</xdr:rowOff>
    </xdr:from>
    <xdr:to>
      <xdr:col>12</xdr:col>
      <xdr:colOff>0</xdr:colOff>
      <xdr:row>278</xdr:row>
      <xdr:rowOff>0</xdr:rowOff>
    </xdr:to>
    <xdr:sp>
      <xdr:nvSpPr>
        <xdr:cNvPr id="14" name="TextBox 15"/>
        <xdr:cNvSpPr txBox="1">
          <a:spLocks noChangeArrowheads="1"/>
        </xdr:cNvSpPr>
      </xdr:nvSpPr>
      <xdr:spPr>
        <a:xfrm>
          <a:off x="228600" y="44567475"/>
          <a:ext cx="6410325" cy="485775"/>
        </a:xfrm>
        <a:prstGeom prst="rect">
          <a:avLst/>
        </a:prstGeom>
        <a:noFill/>
        <a:ln w="9525" cmpd="sng">
          <a:noFill/>
        </a:ln>
      </xdr:spPr>
      <xdr:txBody>
        <a:bodyPr vertOverflow="clip" wrap="square"/>
        <a:p>
          <a:pPr algn="just">
            <a:defRPr/>
          </a:pPr>
          <a:r>
            <a:rPr lang="en-US" cap="none" sz="1000" b="0" i="0" u="none" baseline="0"/>
            <a:t>The Group and Company did not issue any profit forecast/profit guarantee during the current financial period to date.</a:t>
          </a:r>
        </a:p>
      </xdr:txBody>
    </xdr:sp>
    <xdr:clientData/>
  </xdr:twoCellAnchor>
  <xdr:twoCellAnchor>
    <xdr:from>
      <xdr:col>1</xdr:col>
      <xdr:colOff>0</xdr:colOff>
      <xdr:row>290</xdr:row>
      <xdr:rowOff>0</xdr:rowOff>
    </xdr:from>
    <xdr:to>
      <xdr:col>12</xdr:col>
      <xdr:colOff>0</xdr:colOff>
      <xdr:row>294</xdr:row>
      <xdr:rowOff>0</xdr:rowOff>
    </xdr:to>
    <xdr:sp>
      <xdr:nvSpPr>
        <xdr:cNvPr id="15" name="TextBox 16"/>
        <xdr:cNvSpPr txBox="1">
          <a:spLocks noChangeArrowheads="1"/>
        </xdr:cNvSpPr>
      </xdr:nvSpPr>
      <xdr:spPr>
        <a:xfrm>
          <a:off x="228600" y="47015400"/>
          <a:ext cx="6410325" cy="647700"/>
        </a:xfrm>
        <a:prstGeom prst="rect">
          <a:avLst/>
        </a:prstGeom>
        <a:noFill/>
        <a:ln w="9525" cmpd="sng">
          <a:noFill/>
        </a:ln>
      </xdr:spPr>
      <xdr:txBody>
        <a:bodyPr vertOverflow="clip" wrap="square"/>
        <a:p>
          <a:pPr algn="just">
            <a:defRPr/>
          </a:pPr>
          <a:r>
            <a:rPr lang="en-US" cap="none" sz="1000" b="0" i="0" u="none" baseline="0"/>
            <a:t>The effective tax rate of the Group is lower than the statutory tax rate applicable due to the gain on disposal of subsidiaries and quoted investments (Proposed Shares Placement) not subject to income tax as well as tax losses recorded for disposal of the TVSB Land.</a:t>
          </a:r>
        </a:p>
      </xdr:txBody>
    </xdr:sp>
    <xdr:clientData/>
  </xdr:twoCellAnchor>
  <xdr:twoCellAnchor>
    <xdr:from>
      <xdr:col>1</xdr:col>
      <xdr:colOff>0</xdr:colOff>
      <xdr:row>296</xdr:row>
      <xdr:rowOff>0</xdr:rowOff>
    </xdr:from>
    <xdr:to>
      <xdr:col>12</xdr:col>
      <xdr:colOff>0</xdr:colOff>
      <xdr:row>300</xdr:row>
      <xdr:rowOff>0</xdr:rowOff>
    </xdr:to>
    <xdr:sp>
      <xdr:nvSpPr>
        <xdr:cNvPr id="16" name="TextBox 17"/>
        <xdr:cNvSpPr txBox="1">
          <a:spLocks noChangeArrowheads="1"/>
        </xdr:cNvSpPr>
      </xdr:nvSpPr>
      <xdr:spPr>
        <a:xfrm>
          <a:off x="228600" y="47967900"/>
          <a:ext cx="6410325" cy="647700"/>
        </a:xfrm>
        <a:prstGeom prst="rect">
          <a:avLst/>
        </a:prstGeom>
        <a:noFill/>
        <a:ln w="9525" cmpd="sng">
          <a:noFill/>
        </a:ln>
      </xdr:spPr>
      <xdr:txBody>
        <a:bodyPr vertOverflow="clip" wrap="square"/>
        <a:p>
          <a:pPr algn="just">
            <a:defRPr/>
          </a:pPr>
          <a:r>
            <a:rPr lang="en-US" cap="none" sz="1000" b="0" i="0" u="none" baseline="0"/>
            <a:t>No investment properties or unquoted investments were sold in the current quarter.  In the preceding quarter, no investment properties or unquoted investments were disposed other than those disclosed in Note B8 to this report.</a:t>
          </a:r>
        </a:p>
      </xdr:txBody>
    </xdr:sp>
    <xdr:clientData/>
  </xdr:twoCellAnchor>
  <xdr:twoCellAnchor>
    <xdr:from>
      <xdr:col>2</xdr:col>
      <xdr:colOff>0</xdr:colOff>
      <xdr:row>322</xdr:row>
      <xdr:rowOff>0</xdr:rowOff>
    </xdr:from>
    <xdr:to>
      <xdr:col>12</xdr:col>
      <xdr:colOff>0</xdr:colOff>
      <xdr:row>325</xdr:row>
      <xdr:rowOff>0</xdr:rowOff>
    </xdr:to>
    <xdr:sp>
      <xdr:nvSpPr>
        <xdr:cNvPr id="17" name="TextBox 18"/>
        <xdr:cNvSpPr txBox="1">
          <a:spLocks noChangeArrowheads="1"/>
        </xdr:cNvSpPr>
      </xdr:nvSpPr>
      <xdr:spPr>
        <a:xfrm>
          <a:off x="419100" y="52139850"/>
          <a:ext cx="6219825" cy="485775"/>
        </a:xfrm>
        <a:prstGeom prst="rect">
          <a:avLst/>
        </a:prstGeom>
        <a:noFill/>
        <a:ln w="9525" cmpd="sng">
          <a:noFill/>
        </a:ln>
      </xdr:spPr>
      <xdr:txBody>
        <a:bodyPr vertOverflow="clip" wrap="square"/>
        <a:p>
          <a:pPr algn="just">
            <a:defRPr/>
          </a:pPr>
          <a:r>
            <a:rPr lang="en-US" cap="none" sz="1000" b="0" i="0" u="none" baseline="0"/>
            <a:t>On 24 November 2003, the company has completed the following proposals which were disclosed previously in the Quarterly Report for the financial period 31 December 2003.
</a:t>
          </a:r>
        </a:p>
      </xdr:txBody>
    </xdr:sp>
    <xdr:clientData/>
  </xdr:twoCellAnchor>
  <xdr:twoCellAnchor>
    <xdr:from>
      <xdr:col>2</xdr:col>
      <xdr:colOff>0</xdr:colOff>
      <xdr:row>412</xdr:row>
      <xdr:rowOff>0</xdr:rowOff>
    </xdr:from>
    <xdr:to>
      <xdr:col>12</xdr:col>
      <xdr:colOff>0</xdr:colOff>
      <xdr:row>415</xdr:row>
      <xdr:rowOff>0</xdr:rowOff>
    </xdr:to>
    <xdr:sp>
      <xdr:nvSpPr>
        <xdr:cNvPr id="18" name="TextBox 19"/>
        <xdr:cNvSpPr txBox="1">
          <a:spLocks noChangeArrowheads="1"/>
        </xdr:cNvSpPr>
      </xdr:nvSpPr>
      <xdr:spPr>
        <a:xfrm>
          <a:off x="419100" y="66675000"/>
          <a:ext cx="6219825" cy="485775"/>
        </a:xfrm>
        <a:prstGeom prst="rect">
          <a:avLst/>
        </a:prstGeom>
        <a:noFill/>
        <a:ln w="9525" cmpd="sng">
          <a:noFill/>
        </a:ln>
      </xdr:spPr>
      <xdr:txBody>
        <a:bodyPr vertOverflow="clip" wrap="square"/>
        <a:p>
          <a:pPr algn="just">
            <a:defRPr/>
          </a:pPr>
          <a:r>
            <a:rPr lang="en-US" cap="none" sz="1000" b="0" i="0" u="none" baseline="0"/>
            <a:t>As at 21 May 2004, cash proceeds arising from completion of the corporate proposals disclosed in Note B8(a) above and utilisation of the said proceeds are as follows : 
</a:t>
          </a:r>
        </a:p>
      </xdr:txBody>
    </xdr:sp>
    <xdr:clientData/>
  </xdr:twoCellAnchor>
  <xdr:twoCellAnchor>
    <xdr:from>
      <xdr:col>1</xdr:col>
      <xdr:colOff>0</xdr:colOff>
      <xdr:row>481</xdr:row>
      <xdr:rowOff>0</xdr:rowOff>
    </xdr:from>
    <xdr:to>
      <xdr:col>12</xdr:col>
      <xdr:colOff>0</xdr:colOff>
      <xdr:row>491</xdr:row>
      <xdr:rowOff>0</xdr:rowOff>
    </xdr:to>
    <xdr:sp>
      <xdr:nvSpPr>
        <xdr:cNvPr id="19" name="TextBox 20"/>
        <xdr:cNvSpPr txBox="1">
          <a:spLocks noChangeArrowheads="1"/>
        </xdr:cNvSpPr>
      </xdr:nvSpPr>
      <xdr:spPr>
        <a:xfrm>
          <a:off x="228600" y="77676375"/>
          <a:ext cx="6410325" cy="1619250"/>
        </a:xfrm>
        <a:prstGeom prst="rect">
          <a:avLst/>
        </a:prstGeom>
        <a:noFill/>
        <a:ln w="9525" cmpd="sng">
          <a:noFill/>
        </a:ln>
      </xdr:spPr>
      <xdr:txBody>
        <a:bodyPr vertOverflow="clip" wrap="square"/>
        <a:p>
          <a:pPr algn="just">
            <a:defRPr/>
          </a:pPr>
          <a:r>
            <a:rPr lang="en-US" cap="none" sz="1000" b="0" i="0" u="none" baseline="0"/>
            <a:t>The earnings per stock unit for the current quarter and financial year ended 31 March 2004 is calculated based on the Group’s profit after taxation and after minority interest of RM0.376 million and RM20.549 million respectively over the weighted average number of stock units in issue as at 31 March 2004 of 232.472 million stock units.
The diluted earning per stock unit for the current quarter and financial year ended 31 March 2004 is calculated based on the Group’s profit after taxation and after minority interest of RM0.376 million and RM20.549 million respectively over the weighted average number of stock units in issue as at 31 March 2004 of 232.472 million stock units  and assuming full conversion of the 61,176,298 Warrants 2001/2011 outstanding, in accordance to MASB 13.
</a:t>
          </a:r>
        </a:p>
      </xdr:txBody>
    </xdr:sp>
    <xdr:clientData/>
  </xdr:twoCellAnchor>
  <xdr:twoCellAnchor>
    <xdr:from>
      <xdr:col>1</xdr:col>
      <xdr:colOff>0</xdr:colOff>
      <xdr:row>493</xdr:row>
      <xdr:rowOff>0</xdr:rowOff>
    </xdr:from>
    <xdr:to>
      <xdr:col>12</xdr:col>
      <xdr:colOff>0</xdr:colOff>
      <xdr:row>497</xdr:row>
      <xdr:rowOff>0</xdr:rowOff>
    </xdr:to>
    <xdr:sp>
      <xdr:nvSpPr>
        <xdr:cNvPr id="20" name="TextBox 21"/>
        <xdr:cNvSpPr txBox="1">
          <a:spLocks noChangeArrowheads="1"/>
        </xdr:cNvSpPr>
      </xdr:nvSpPr>
      <xdr:spPr>
        <a:xfrm>
          <a:off x="228600" y="79619475"/>
          <a:ext cx="6410325" cy="647700"/>
        </a:xfrm>
        <a:prstGeom prst="rect">
          <a:avLst/>
        </a:prstGeom>
        <a:noFill/>
        <a:ln w="9525" cmpd="sng">
          <a:noFill/>
        </a:ln>
      </xdr:spPr>
      <xdr:txBody>
        <a:bodyPr vertOverflow="clip" wrap="square"/>
        <a:p>
          <a:pPr algn="just">
            <a:defRPr/>
          </a:pPr>
          <a:r>
            <a:rPr lang="en-US" cap="none" sz="1000" b="0" i="0" u="none" baseline="0"/>
            <a:t>The net tangible asset per stock unit is calculated based on the Group’s net tangible asset of RM329.457 million (2003 : RM310.582 million) after deducting the premium on acquisition of associated companies of RM62.933 million (2003 : RM62.933 million) over the number of issued stock units of 232.472 million (2003 : 232.472 million) as at 31 March 2004.</a:t>
          </a:r>
        </a:p>
      </xdr:txBody>
    </xdr:sp>
    <xdr:clientData/>
  </xdr:twoCellAnchor>
  <xdr:twoCellAnchor>
    <xdr:from>
      <xdr:col>3</xdr:col>
      <xdr:colOff>0</xdr:colOff>
      <xdr:row>325</xdr:row>
      <xdr:rowOff>9525</xdr:rowOff>
    </xdr:from>
    <xdr:to>
      <xdr:col>12</xdr:col>
      <xdr:colOff>0</xdr:colOff>
      <xdr:row>336</xdr:row>
      <xdr:rowOff>0</xdr:rowOff>
    </xdr:to>
    <xdr:sp>
      <xdr:nvSpPr>
        <xdr:cNvPr id="21" name="TextBox 22"/>
        <xdr:cNvSpPr txBox="1">
          <a:spLocks noChangeArrowheads="1"/>
        </xdr:cNvSpPr>
      </xdr:nvSpPr>
      <xdr:spPr>
        <a:xfrm>
          <a:off x="685800" y="52635150"/>
          <a:ext cx="5953125" cy="1771650"/>
        </a:xfrm>
        <a:prstGeom prst="rect">
          <a:avLst/>
        </a:prstGeom>
        <a:noFill/>
        <a:ln w="9525" cmpd="sng">
          <a:noFill/>
        </a:ln>
      </xdr:spPr>
      <xdr:txBody>
        <a:bodyPr vertOverflow="clip" wrap="square"/>
        <a:p>
          <a:pPr algn="just">
            <a:defRPr/>
          </a:pPr>
          <a:r>
            <a:rPr lang="en-US" cap="none" sz="1000" b="0" i="0" u="none" baseline="0"/>
            <a:t>Proposed disposals to E&amp;O Property Development Berhad (“E&amp;OPROP”) of Ambangan Puri Sdn Bhd ("APSB") Sale Shares, Regal Alliance Sdn Bhd ("RASB") Sale Shares, E&amp;O Properties Sdn Bhd ("EOP") Sale Shares and True Vitality Sdn Bhd ("TVSB") land ("Proposed Disposals").
Proposed debt settlement by E&amp;OPROP on amounts owing by APSB and its subsidiary Seventy Damansara Sdn Bhd (formerly known as Beta Auto Sdn Bhd), EOP and the EOP Subsidiaries (as defined in the Circular to Stockholders dated 15 September 2003) ("Proposed Debt Settlemnt").
Proposed disposal to E&amp;OPROP of the net amounts owing by two subsidiaries of EOP, namely Minat Ganda Sdn Bhd and Kayangan Budaya Sdn Bhd to the Company ("Proposed Debt Disposal").</a:t>
          </a:r>
        </a:p>
      </xdr:txBody>
    </xdr:sp>
    <xdr:clientData/>
  </xdr:twoCellAnchor>
  <xdr:twoCellAnchor>
    <xdr:from>
      <xdr:col>3</xdr:col>
      <xdr:colOff>0</xdr:colOff>
      <xdr:row>353</xdr:row>
      <xdr:rowOff>0</xdr:rowOff>
    </xdr:from>
    <xdr:to>
      <xdr:col>11</xdr:col>
      <xdr:colOff>571500</xdr:colOff>
      <xdr:row>358</xdr:row>
      <xdr:rowOff>0</xdr:rowOff>
    </xdr:to>
    <xdr:sp>
      <xdr:nvSpPr>
        <xdr:cNvPr id="22" name="TextBox 23"/>
        <xdr:cNvSpPr txBox="1">
          <a:spLocks noChangeArrowheads="1"/>
        </xdr:cNvSpPr>
      </xdr:nvSpPr>
      <xdr:spPr>
        <a:xfrm>
          <a:off x="685800" y="57159525"/>
          <a:ext cx="5724525" cy="809625"/>
        </a:xfrm>
        <a:prstGeom prst="rect">
          <a:avLst/>
        </a:prstGeom>
        <a:noFill/>
        <a:ln w="9525" cmpd="sng">
          <a:noFill/>
        </a:ln>
      </xdr:spPr>
      <xdr:txBody>
        <a:bodyPr vertOverflow="clip" wrap="square"/>
        <a:p>
          <a:pPr algn="just">
            <a:defRPr/>
          </a:pPr>
          <a:r>
            <a:rPr lang="en-US" cap="none" sz="1000" b="0" i="0" u="none" baseline="0"/>
            <a:t>31 March 2004; or
date of receipt by EOB of the proceeds after full placement of the Proposed Shares Placement of 116,236,000 E&amp;OPROP shares if such proceeds are received by the Company before 31 March 2004.
</a:t>
          </a:r>
        </a:p>
      </xdr:txBody>
    </xdr:sp>
    <xdr:clientData/>
  </xdr:twoCellAnchor>
  <xdr:twoCellAnchor>
    <xdr:from>
      <xdr:col>5</xdr:col>
      <xdr:colOff>9525</xdr:colOff>
      <xdr:row>410</xdr:row>
      <xdr:rowOff>0</xdr:rowOff>
    </xdr:from>
    <xdr:to>
      <xdr:col>12</xdr:col>
      <xdr:colOff>0</xdr:colOff>
      <xdr:row>410</xdr:row>
      <xdr:rowOff>0</xdr:rowOff>
    </xdr:to>
    <xdr:sp>
      <xdr:nvSpPr>
        <xdr:cNvPr id="23" name="TextBox 24"/>
        <xdr:cNvSpPr txBox="1">
          <a:spLocks noChangeArrowheads="1"/>
        </xdr:cNvSpPr>
      </xdr:nvSpPr>
      <xdr:spPr>
        <a:xfrm>
          <a:off x="1162050" y="66389250"/>
          <a:ext cx="5476875" cy="0"/>
        </a:xfrm>
        <a:prstGeom prst="rect">
          <a:avLst/>
        </a:prstGeom>
        <a:noFill/>
        <a:ln w="9525" cmpd="sng">
          <a:noFill/>
        </a:ln>
      </xdr:spPr>
      <xdr:txBody>
        <a:bodyPr vertOverflow="clip" wrap="square"/>
        <a:p>
          <a:pPr algn="just">
            <a:defRPr/>
          </a:pPr>
          <a:r>
            <a:rPr lang="en-US" cap="none" sz="1000" b="0" i="0" u="none" baseline="0"/>
            <a:t>Admission to the Official List and listing and quotation of 116 million Warrants to be issued by EOPD;
Listing of the new EOPD Shares pursuant to the Proposed TVSB Land Disposal and the Proposed Debt Disposal
Listing of the 116 million new EOPD shares to be issued pursuant to the exercise of the 116 million 
Warrants.</a:t>
          </a:r>
        </a:p>
      </xdr:txBody>
    </xdr:sp>
    <xdr:clientData/>
  </xdr:twoCellAnchor>
  <xdr:twoCellAnchor>
    <xdr:from>
      <xdr:col>4</xdr:col>
      <xdr:colOff>0</xdr:colOff>
      <xdr:row>410</xdr:row>
      <xdr:rowOff>0</xdr:rowOff>
    </xdr:from>
    <xdr:to>
      <xdr:col>12</xdr:col>
      <xdr:colOff>0</xdr:colOff>
      <xdr:row>410</xdr:row>
      <xdr:rowOff>0</xdr:rowOff>
    </xdr:to>
    <xdr:sp>
      <xdr:nvSpPr>
        <xdr:cNvPr id="24" name="TextBox 25"/>
        <xdr:cNvSpPr txBox="1">
          <a:spLocks noChangeArrowheads="1"/>
        </xdr:cNvSpPr>
      </xdr:nvSpPr>
      <xdr:spPr>
        <a:xfrm>
          <a:off x="914400" y="66389250"/>
          <a:ext cx="5724525" cy="0"/>
        </a:xfrm>
        <a:prstGeom prst="rect">
          <a:avLst/>
        </a:prstGeom>
        <a:noFill/>
        <a:ln w="9525" cmpd="sng">
          <a:noFill/>
        </a:ln>
      </xdr:spPr>
      <xdr:txBody>
        <a:bodyPr vertOverflow="clip" wrap="square"/>
        <a:p>
          <a:pPr algn="just">
            <a:defRPr/>
          </a:pPr>
          <a:r>
            <a:rPr lang="en-US" cap="none" sz="1000" b="0" i="0" u="none" baseline="0"/>
            <a:t>The Kuala Lumpur Stock Exchange's ("KLSE") approval in principle for the following vide its letter dated 13 November 2003:
</a:t>
          </a:r>
        </a:p>
      </xdr:txBody>
    </xdr:sp>
    <xdr:clientData/>
  </xdr:twoCellAnchor>
  <xdr:twoCellAnchor>
    <xdr:from>
      <xdr:col>2</xdr:col>
      <xdr:colOff>0</xdr:colOff>
      <xdr:row>436</xdr:row>
      <xdr:rowOff>0</xdr:rowOff>
    </xdr:from>
    <xdr:to>
      <xdr:col>11</xdr:col>
      <xdr:colOff>685800</xdr:colOff>
      <xdr:row>439</xdr:row>
      <xdr:rowOff>0</xdr:rowOff>
    </xdr:to>
    <xdr:sp>
      <xdr:nvSpPr>
        <xdr:cNvPr id="25" name="TextBox 26"/>
        <xdr:cNvSpPr txBox="1">
          <a:spLocks noChangeArrowheads="1"/>
        </xdr:cNvSpPr>
      </xdr:nvSpPr>
      <xdr:spPr>
        <a:xfrm>
          <a:off x="419100" y="70561200"/>
          <a:ext cx="6105525" cy="485775"/>
        </a:xfrm>
        <a:prstGeom prst="rect">
          <a:avLst/>
        </a:prstGeom>
        <a:noFill/>
        <a:ln w="9525" cmpd="sng">
          <a:noFill/>
        </a:ln>
      </xdr:spPr>
      <xdr:txBody>
        <a:bodyPr vertOverflow="clip" wrap="square"/>
        <a:p>
          <a:pPr algn="just">
            <a:defRPr/>
          </a:pPr>
          <a:r>
            <a:rPr lang="en-US" cap="none" sz="1000" b="0" i="0" u="none" baseline="0"/>
            <a:t>As at 21 May 2004, a total of 325 warrants 2001/2011 were exercised. 
</a:t>
          </a:r>
        </a:p>
      </xdr:txBody>
    </xdr:sp>
    <xdr:clientData/>
  </xdr:twoCellAnchor>
  <xdr:twoCellAnchor>
    <xdr:from>
      <xdr:col>2</xdr:col>
      <xdr:colOff>0</xdr:colOff>
      <xdr:row>361</xdr:row>
      <xdr:rowOff>0</xdr:rowOff>
    </xdr:from>
    <xdr:to>
      <xdr:col>12</xdr:col>
      <xdr:colOff>0</xdr:colOff>
      <xdr:row>370</xdr:row>
      <xdr:rowOff>0</xdr:rowOff>
    </xdr:to>
    <xdr:sp>
      <xdr:nvSpPr>
        <xdr:cNvPr id="26" name="TextBox 27"/>
        <xdr:cNvSpPr txBox="1">
          <a:spLocks noChangeArrowheads="1"/>
        </xdr:cNvSpPr>
      </xdr:nvSpPr>
      <xdr:spPr>
        <a:xfrm>
          <a:off x="419100" y="58454925"/>
          <a:ext cx="6219825" cy="1457325"/>
        </a:xfrm>
        <a:prstGeom prst="rect">
          <a:avLst/>
        </a:prstGeom>
        <a:noFill/>
        <a:ln w="9525" cmpd="sng">
          <a:noFill/>
        </a:ln>
      </xdr:spPr>
      <xdr:txBody>
        <a:bodyPr vertOverflow="clip" wrap="square"/>
        <a:p>
          <a:pPr algn="just">
            <a:defRPr/>
          </a:pPr>
          <a:r>
            <a:rPr lang="en-US" cap="none" sz="1000" b="0" i="0" u="none" baseline="0"/>
            <a:t>On 30 March 2004, EOB and E&amp;OPROP agreed to extend the repayment date for the Completion Inter-company Debt from 31 March 2004 to 2 June 2004.  The interest rate for the extension period was increased to Malaysia Banking Berhad BLR + 3% per annum.
The Company repaid RM10 million of the Completion Inter-company Debt on 31 March 2004 and repaid the remaining balance of approximately RM7.9 million on 22 April 2004.
All interest due on the Completion Inter-company Debt have been paid.
</a:t>
          </a:r>
        </a:p>
      </xdr:txBody>
    </xdr:sp>
    <xdr:clientData/>
  </xdr:twoCellAnchor>
  <xdr:twoCellAnchor>
    <xdr:from>
      <xdr:col>1</xdr:col>
      <xdr:colOff>0</xdr:colOff>
      <xdr:row>151</xdr:row>
      <xdr:rowOff>0</xdr:rowOff>
    </xdr:from>
    <xdr:to>
      <xdr:col>12</xdr:col>
      <xdr:colOff>0</xdr:colOff>
      <xdr:row>155</xdr:row>
      <xdr:rowOff>95250</xdr:rowOff>
    </xdr:to>
    <xdr:sp>
      <xdr:nvSpPr>
        <xdr:cNvPr id="27" name="TextBox 28"/>
        <xdr:cNvSpPr txBox="1">
          <a:spLocks noChangeArrowheads="1"/>
        </xdr:cNvSpPr>
      </xdr:nvSpPr>
      <xdr:spPr>
        <a:xfrm>
          <a:off x="228600" y="24260175"/>
          <a:ext cx="6410325" cy="742950"/>
        </a:xfrm>
        <a:prstGeom prst="rect">
          <a:avLst/>
        </a:prstGeom>
        <a:noFill/>
        <a:ln w="9525" cmpd="sng">
          <a:noFill/>
        </a:ln>
      </xdr:spPr>
      <xdr:txBody>
        <a:bodyPr vertOverflow="clip" wrap="square"/>
        <a:p>
          <a:pPr algn="just">
            <a:defRPr/>
          </a:pPr>
          <a:r>
            <a:rPr lang="en-US" cap="none" sz="1000" b="0" i="0" u="none" baseline="0"/>
            <a:t>As stated in Note A8 and Note B8(a) to this report, the Group disposed its subsidiaries involved mainly in property development and property investment to E&amp;O Property Development Berhad for a total cash consideration of RM77,252,088.  The effects of the disposals, which resulted in the Group’s withdrawal from direct involvement in the property development and property investment sector, on the Group’s results, net assets and cash flows are as follows :</a:t>
          </a:r>
        </a:p>
      </xdr:txBody>
    </xdr:sp>
    <xdr:clientData/>
  </xdr:twoCellAnchor>
  <xdr:twoCellAnchor>
    <xdr:from>
      <xdr:col>2</xdr:col>
      <xdr:colOff>0</xdr:colOff>
      <xdr:row>244</xdr:row>
      <xdr:rowOff>0</xdr:rowOff>
    </xdr:from>
    <xdr:to>
      <xdr:col>12</xdr:col>
      <xdr:colOff>0</xdr:colOff>
      <xdr:row>252</xdr:row>
      <xdr:rowOff>0</xdr:rowOff>
    </xdr:to>
    <xdr:sp>
      <xdr:nvSpPr>
        <xdr:cNvPr id="28" name="TextBox 29"/>
        <xdr:cNvSpPr txBox="1">
          <a:spLocks noChangeArrowheads="1"/>
        </xdr:cNvSpPr>
      </xdr:nvSpPr>
      <xdr:spPr>
        <a:xfrm>
          <a:off x="419100" y="39547800"/>
          <a:ext cx="6219825" cy="1295400"/>
        </a:xfrm>
        <a:prstGeom prst="rect">
          <a:avLst/>
        </a:prstGeom>
        <a:noFill/>
        <a:ln w="9525" cmpd="sng">
          <a:noFill/>
        </a:ln>
      </xdr:spPr>
      <xdr:txBody>
        <a:bodyPr vertOverflow="clip" wrap="square"/>
        <a:p>
          <a:pPr algn="just">
            <a:defRPr/>
          </a:pPr>
          <a:r>
            <a:rPr lang="en-US" cap="none" sz="1000" b="0" i="0" u="none" baseline="0"/>
            <a:t>completion of the disposals of its property related subsidiaries and the TVSB Land which generated a net gain of approximately RM28.374 million;
lower interest cost due to repayments of bank borrowings from the proceeds of the corporate exercise as disclosed in B8(a) and B8(b) to this report;
gain on disposal of 43 million E&amp;OPROP shares of approximately RM10.221 million.
</a:t>
          </a:r>
        </a:p>
      </xdr:txBody>
    </xdr:sp>
    <xdr:clientData/>
  </xdr:twoCellAnchor>
  <xdr:twoCellAnchor>
    <xdr:from>
      <xdr:col>2</xdr:col>
      <xdr:colOff>0</xdr:colOff>
      <xdr:row>430</xdr:row>
      <xdr:rowOff>0</xdr:rowOff>
    </xdr:from>
    <xdr:to>
      <xdr:col>12</xdr:col>
      <xdr:colOff>0</xdr:colOff>
      <xdr:row>433</xdr:row>
      <xdr:rowOff>0</xdr:rowOff>
    </xdr:to>
    <xdr:sp>
      <xdr:nvSpPr>
        <xdr:cNvPr id="29" name="TextBox 30"/>
        <xdr:cNvSpPr txBox="1">
          <a:spLocks noChangeArrowheads="1"/>
        </xdr:cNvSpPr>
      </xdr:nvSpPr>
      <xdr:spPr>
        <a:xfrm>
          <a:off x="419100" y="69589650"/>
          <a:ext cx="6219825" cy="485775"/>
        </a:xfrm>
        <a:prstGeom prst="rect">
          <a:avLst/>
        </a:prstGeom>
        <a:noFill/>
        <a:ln w="9525" cmpd="sng">
          <a:noFill/>
        </a:ln>
      </xdr:spPr>
      <xdr:txBody>
        <a:bodyPr vertOverflow="clip" wrap="square"/>
        <a:p>
          <a:pPr algn="just">
            <a:defRPr/>
          </a:pPr>
          <a:r>
            <a:rPr lang="en-US" cap="none" sz="1000" b="0" i="0" u="none" baseline="0"/>
            <a:t>The proceeds from the remaining shares and or warrants to be disposed pursuant to the Shares Placement will depend on the market price on disposal.
</a:t>
          </a:r>
        </a:p>
      </xdr:txBody>
    </xdr:sp>
    <xdr:clientData/>
  </xdr:twoCellAnchor>
  <xdr:twoCellAnchor>
    <xdr:from>
      <xdr:col>2</xdr:col>
      <xdr:colOff>0</xdr:colOff>
      <xdr:row>441</xdr:row>
      <xdr:rowOff>0</xdr:rowOff>
    </xdr:from>
    <xdr:to>
      <xdr:col>12</xdr:col>
      <xdr:colOff>0</xdr:colOff>
      <xdr:row>448</xdr:row>
      <xdr:rowOff>0</xdr:rowOff>
    </xdr:to>
    <xdr:sp>
      <xdr:nvSpPr>
        <xdr:cNvPr id="30" name="TextBox 31"/>
        <xdr:cNvSpPr txBox="1">
          <a:spLocks noChangeArrowheads="1"/>
        </xdr:cNvSpPr>
      </xdr:nvSpPr>
      <xdr:spPr>
        <a:xfrm>
          <a:off x="419100" y="71370825"/>
          <a:ext cx="6219825" cy="1095375"/>
        </a:xfrm>
        <a:prstGeom prst="rect">
          <a:avLst/>
        </a:prstGeom>
        <a:noFill/>
        <a:ln w="9525" cmpd="sng">
          <a:noFill/>
        </a:ln>
      </xdr:spPr>
      <xdr:txBody>
        <a:bodyPr vertOverflow="clip" wrap="square"/>
        <a:p>
          <a:pPr algn="just">
            <a:defRPr/>
          </a:pPr>
          <a:r>
            <a:rPr lang="en-US" cap="none" sz="1000" b="0" i="0" u="none" baseline="0"/>
            <a:t>On 20 November 2003, the Company granted 12.486 million stock units to eligible employees of the Group under its approved Employee Share Options Scheme.  No options have been exercised as at 21 May 2004.
The exercise price of the stock units granted have been fixed at RM1.05 per stock unit which represents a 6.9% discount over the five days weighted average stock price of EOB up to 19 November 2003 of RM1.1279.
</a:t>
          </a:r>
        </a:p>
      </xdr:txBody>
    </xdr:sp>
    <xdr:clientData/>
  </xdr:twoCellAnchor>
  <xdr:twoCellAnchor>
    <xdr:from>
      <xdr:col>2</xdr:col>
      <xdr:colOff>0</xdr:colOff>
      <xdr:row>370</xdr:row>
      <xdr:rowOff>0</xdr:rowOff>
    </xdr:from>
    <xdr:to>
      <xdr:col>12</xdr:col>
      <xdr:colOff>0</xdr:colOff>
      <xdr:row>408</xdr:row>
      <xdr:rowOff>0</xdr:rowOff>
    </xdr:to>
    <xdr:sp>
      <xdr:nvSpPr>
        <xdr:cNvPr id="31" name="TextBox 32"/>
        <xdr:cNvSpPr txBox="1">
          <a:spLocks noChangeArrowheads="1"/>
        </xdr:cNvSpPr>
      </xdr:nvSpPr>
      <xdr:spPr>
        <a:xfrm>
          <a:off x="419100" y="59912250"/>
          <a:ext cx="6219825" cy="6153150"/>
        </a:xfrm>
        <a:prstGeom prst="rect">
          <a:avLst/>
        </a:prstGeom>
        <a:noFill/>
        <a:ln w="9525" cmpd="sng">
          <a:noFill/>
        </a:ln>
      </xdr:spPr>
      <xdr:txBody>
        <a:bodyPr vertOverflow="clip" wrap="square"/>
        <a:p>
          <a:pPr algn="just">
            <a:defRPr/>
          </a:pPr>
          <a:r>
            <a:rPr lang="en-US" cap="none" sz="1000" b="0" i="0" u="sng" baseline="0">
              <a:latin typeface="Times New Roman"/>
              <a:ea typeface="Times New Roman"/>
              <a:cs typeface="Times New Roman"/>
            </a:rPr>
            <a:t>Proposed E&amp;OPROP ROS</a:t>
          </a:r>
          <a:r>
            <a:rPr lang="en-US" cap="none" sz="1000" b="0" i="0" u="none" baseline="0">
              <a:latin typeface="Times New Roman"/>
              <a:ea typeface="Times New Roman"/>
              <a:cs typeface="Times New Roman"/>
            </a:rPr>
            <a:t>
On 13 January 2004, Alliance on behalf of the Company announced that the Company had on 12 January 2004 fixed the offer price for the Proposed E&amp;OPROP ROS involving 60.437 million E&amp;OPROP warrants to shareholders of E&amp;OPROP at RM0.25 per warrant.  The offer price of RM0.25 per warrant represents a discount of 31% based on the five day weighted average market price of E&amp;OPROP warrants up to 12 January 2004.   The Book Closure Date has also been set at 12 February 2004.
The Company had also entered into a voluntary Underwriting Agreement with A.A. Anthony Securities Sdn Bhd to underwrite up to 60 million of the warrants at a commission of 3.5% which will be borne by EOB.
On 5 February 2004, the SC had vide its letter dated 4 February 2004 approved the increase in the number of warrants offered for sale under the Proposed ROS from 57.437 million warrants as stated in the Circular to Shareholders dated 15.09.03 to 60.437 million warrants.
The Prospectus dated 19 February 2004 for the warrants offer which has been registered with the SC and lodged with the Companies Commission of Malaysia has been dispatched to the shareholders of E&amp;OPROP.
The Proposed E&amp;OPROP ROS was completed on 7 April 2004.
</a:t>
          </a:r>
          <a:r>
            <a:rPr lang="en-US" cap="none" sz="1000" b="0" i="0" u="sng" baseline="0">
              <a:latin typeface="Times New Roman"/>
              <a:ea typeface="Times New Roman"/>
              <a:cs typeface="Times New Roman"/>
            </a:rPr>
            <a:t>Proposed Shares Placement</a:t>
          </a:r>
          <a:r>
            <a:rPr lang="en-US" cap="none" sz="1000" b="0" i="0" u="none" baseline="0">
              <a:latin typeface="Times New Roman"/>
              <a:ea typeface="Times New Roman"/>
              <a:cs typeface="Times New Roman"/>
            </a:rPr>
            <a:t>
On 18 December 2003, the Company disposed 30 million E&amp;OPROP shares at a price of RM0.67 per share being the latest transacted price of E&amp;OPROP shares on the Bursa Malaysia as at that date.  The said disposal which did not include any attached warrants forms part of the Proposed Shares Placement approved by the stockholders of the Company at the EGM dated 30 September 2003.  
On 11 February 2004, Alliance had on behalf of the Company announced that an application has been made to the SC on 6 February 2004 to seek the SC’s approval to dispose the remaining 86.236 million E&amp;OPROP shares and / or up to 58.118 million warrants (subject to availability after the Proposed E&amp;OPROP ROS) under the Proposed Shares Placement after the SC’s clarification that the Proposed Shares Placement is subject to the SC’s approval. 
The approval from SC was received on 4 March 2004.
On 25 March 2004, the Company disposed 13 million E&amp;OPROP shares at a price of RM0.90 per share being the latest transacted price of E&amp;OPROP shares on the Bursa Malaysia as at that date.
</a:t>
          </a:r>
        </a:p>
      </xdr:txBody>
    </xdr:sp>
    <xdr:clientData/>
  </xdr:twoCellAnchor>
  <xdr:twoCellAnchor>
    <xdr:from>
      <xdr:col>2</xdr:col>
      <xdr:colOff>0</xdr:colOff>
      <xdr:row>344</xdr:row>
      <xdr:rowOff>9525</xdr:rowOff>
    </xdr:from>
    <xdr:to>
      <xdr:col>12</xdr:col>
      <xdr:colOff>0</xdr:colOff>
      <xdr:row>353</xdr:row>
      <xdr:rowOff>0</xdr:rowOff>
    </xdr:to>
    <xdr:sp>
      <xdr:nvSpPr>
        <xdr:cNvPr id="32" name="TextBox 33"/>
        <xdr:cNvSpPr txBox="1">
          <a:spLocks noChangeArrowheads="1"/>
        </xdr:cNvSpPr>
      </xdr:nvSpPr>
      <xdr:spPr>
        <a:xfrm>
          <a:off x="419100" y="55711725"/>
          <a:ext cx="6219825" cy="1447800"/>
        </a:xfrm>
        <a:prstGeom prst="rect">
          <a:avLst/>
        </a:prstGeom>
        <a:noFill/>
        <a:ln w="9525" cmpd="sng">
          <a:noFill/>
        </a:ln>
      </xdr:spPr>
      <xdr:txBody>
        <a:bodyPr vertOverflow="clip" wrap="square"/>
        <a:p>
          <a:pPr algn="just">
            <a:defRPr/>
          </a:pPr>
          <a:r>
            <a:rPr lang="en-US" cap="none" sz="1000" b="0" i="0" u="none" baseline="0"/>
            <a:t>On 17 November 2003, the Company together with True Vitality Sdn Bhd entered into a Fourth (4th) Supplementary Agreement with E&amp;OPROP to extend the repayment date for the estimated inter-company debt of approximately RM35,000,000 (“Completion Inter-company Debt”) due by EOB to RASB.  The Completion Inter-company Debt was to be repaid on the completion of the Proposed Disposals.
In consideration of the Company agreeing to pay interest at Malayan Banking Berhad Base Lending Rate (BLR) + 2% per annum, E&amp;OPROP agreed to allow EOB to repay the Completion Inter-company Debt on or before 31 March 2004.  EOB has given an undertaking to repay the Completion Inter-company Debt on the earlier of :
</a:t>
          </a:r>
        </a:p>
      </xdr:txBody>
    </xdr:sp>
    <xdr:clientData/>
  </xdr:twoCellAnchor>
  <xdr:twoCellAnchor>
    <xdr:from>
      <xdr:col>2</xdr:col>
      <xdr:colOff>0</xdr:colOff>
      <xdr:row>341</xdr:row>
      <xdr:rowOff>0</xdr:rowOff>
    </xdr:from>
    <xdr:to>
      <xdr:col>12</xdr:col>
      <xdr:colOff>0</xdr:colOff>
      <xdr:row>343</xdr:row>
      <xdr:rowOff>0</xdr:rowOff>
    </xdr:to>
    <xdr:sp>
      <xdr:nvSpPr>
        <xdr:cNvPr id="33" name="TextBox 34"/>
        <xdr:cNvSpPr txBox="1">
          <a:spLocks noChangeArrowheads="1"/>
        </xdr:cNvSpPr>
      </xdr:nvSpPr>
      <xdr:spPr>
        <a:xfrm>
          <a:off x="419100" y="55216425"/>
          <a:ext cx="6219825" cy="323850"/>
        </a:xfrm>
        <a:prstGeom prst="rect">
          <a:avLst/>
        </a:prstGeom>
        <a:noFill/>
        <a:ln w="9525" cmpd="sng">
          <a:noFill/>
        </a:ln>
      </xdr:spPr>
      <xdr:txBody>
        <a:bodyPr vertOverflow="clip" wrap="square"/>
        <a:p>
          <a:pPr algn="just">
            <a:defRPr/>
          </a:pPr>
          <a:r>
            <a:rPr lang="en-US" cap="none" sz="1000" b="0" i="0" u="none" baseline="0"/>
            <a:t>Status of the Completion Inter-company Debt, Proposed E&amp;OPROP ROS and Proposed Share Placement are as follows:
</a:t>
          </a:r>
        </a:p>
      </xdr:txBody>
    </xdr:sp>
    <xdr:clientData/>
  </xdr:twoCellAnchor>
  <xdr:twoCellAnchor>
    <xdr:from>
      <xdr:col>2</xdr:col>
      <xdr:colOff>0</xdr:colOff>
      <xdr:row>358</xdr:row>
      <xdr:rowOff>0</xdr:rowOff>
    </xdr:from>
    <xdr:to>
      <xdr:col>11</xdr:col>
      <xdr:colOff>790575</xdr:colOff>
      <xdr:row>361</xdr:row>
      <xdr:rowOff>0</xdr:rowOff>
    </xdr:to>
    <xdr:sp>
      <xdr:nvSpPr>
        <xdr:cNvPr id="34" name="TextBox 35"/>
        <xdr:cNvSpPr txBox="1">
          <a:spLocks noChangeArrowheads="1"/>
        </xdr:cNvSpPr>
      </xdr:nvSpPr>
      <xdr:spPr>
        <a:xfrm>
          <a:off x="419100" y="57969150"/>
          <a:ext cx="6210300" cy="485775"/>
        </a:xfrm>
        <a:prstGeom prst="rect">
          <a:avLst/>
        </a:prstGeom>
        <a:noFill/>
        <a:ln w="9525" cmpd="sng">
          <a:noFill/>
        </a:ln>
      </xdr:spPr>
      <xdr:txBody>
        <a:bodyPr vertOverflow="clip" wrap="square"/>
        <a:p>
          <a:pPr algn="just">
            <a:defRPr/>
          </a:pPr>
          <a:r>
            <a:rPr lang="en-US" cap="none" sz="1000" b="0" i="0" u="none" baseline="0"/>
            <a:t>EOB has on 24 December 2003 and 15 January 2004 repaid RM6.8 million and RM10 million of the Completion Inter-company Debt respectively.  
</a:t>
          </a:r>
        </a:p>
      </xdr:txBody>
    </xdr:sp>
    <xdr:clientData/>
  </xdr:twoCellAnchor>
  <xdr:twoCellAnchor>
    <xdr:from>
      <xdr:col>1</xdr:col>
      <xdr:colOff>0</xdr:colOff>
      <xdr:row>474</xdr:row>
      <xdr:rowOff>0</xdr:rowOff>
    </xdr:from>
    <xdr:to>
      <xdr:col>12</xdr:col>
      <xdr:colOff>0</xdr:colOff>
      <xdr:row>479</xdr:row>
      <xdr:rowOff>0</xdr:rowOff>
    </xdr:to>
    <xdr:sp>
      <xdr:nvSpPr>
        <xdr:cNvPr id="35" name="TextBox 36"/>
        <xdr:cNvSpPr txBox="1">
          <a:spLocks noChangeArrowheads="1"/>
        </xdr:cNvSpPr>
      </xdr:nvSpPr>
      <xdr:spPr>
        <a:xfrm>
          <a:off x="228600" y="76542900"/>
          <a:ext cx="6410325" cy="809625"/>
        </a:xfrm>
        <a:prstGeom prst="rect">
          <a:avLst/>
        </a:prstGeom>
        <a:noFill/>
        <a:ln w="9525" cmpd="sng">
          <a:noFill/>
        </a:ln>
      </xdr:spPr>
      <xdr:txBody>
        <a:bodyPr vertOverflow="clip" wrap="square"/>
        <a:p>
          <a:pPr algn="just">
            <a:defRPr/>
          </a:pPr>
          <a:r>
            <a:rPr lang="en-US" cap="none" sz="1000" b="0" i="0" u="none" baseline="0"/>
            <a:t>The Board of Directors propose the payment of a first and final dividend of 2% less income tax of 28% amounting to RM3,347,589 in respect of the financial year ended 31 March 2004 subject to the approval of stockholders at the forthcoming Annual General Meeting.  The book closure and payments dates will be determined at a later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48"/>
  <sheetViews>
    <sheetView showZeros="0" workbookViewId="0" topLeftCell="A1">
      <selection activeCell="A1" sqref="A1:L1"/>
    </sheetView>
  </sheetViews>
  <sheetFormatPr defaultColWidth="9.140625" defaultRowHeight="12.75"/>
  <cols>
    <col min="1" max="2" width="9.140625" style="2" customWidth="1"/>
    <col min="3" max="3" width="11.421875" style="2" customWidth="1"/>
    <col min="4" max="4" width="8.28125" style="2" customWidth="1"/>
    <col min="5" max="5" width="10.7109375" style="2" customWidth="1"/>
    <col min="6" max="6" width="1.7109375" style="2" customWidth="1"/>
    <col min="7" max="7" width="10.7109375" style="2" customWidth="1"/>
    <col min="8" max="8" width="6.8515625" style="2" customWidth="1"/>
    <col min="9" max="9" width="10.7109375" style="2" customWidth="1"/>
    <col min="10" max="10" width="1.7109375" style="2" customWidth="1"/>
    <col min="11" max="11" width="10.7109375" style="2" customWidth="1"/>
    <col min="12" max="12" width="2.7109375" style="2" customWidth="1"/>
    <col min="13" max="16384" width="9.140625" style="2" customWidth="1"/>
  </cols>
  <sheetData>
    <row r="1" spans="1:12" ht="15.75">
      <c r="A1" s="131" t="s">
        <v>304</v>
      </c>
      <c r="B1" s="131"/>
      <c r="C1" s="131"/>
      <c r="D1" s="131"/>
      <c r="E1" s="131"/>
      <c r="F1" s="131"/>
      <c r="G1" s="131"/>
      <c r="H1" s="131"/>
      <c r="I1" s="131"/>
      <c r="J1" s="131"/>
      <c r="K1" s="131"/>
      <c r="L1" s="131"/>
    </row>
    <row r="2" spans="1:12" ht="12.75">
      <c r="A2" s="129" t="s">
        <v>0</v>
      </c>
      <c r="B2" s="129"/>
      <c r="C2" s="129"/>
      <c r="D2" s="129"/>
      <c r="E2" s="129"/>
      <c r="F2" s="129"/>
      <c r="G2" s="129"/>
      <c r="H2" s="129"/>
      <c r="I2" s="129"/>
      <c r="J2" s="129"/>
      <c r="K2" s="129"/>
      <c r="L2" s="129"/>
    </row>
    <row r="3" spans="1:12" ht="12.75">
      <c r="A3" s="129" t="s">
        <v>1</v>
      </c>
      <c r="B3" s="129"/>
      <c r="C3" s="129"/>
      <c r="D3" s="129"/>
      <c r="E3" s="129"/>
      <c r="F3" s="129"/>
      <c r="G3" s="129"/>
      <c r="H3" s="129"/>
      <c r="I3" s="129"/>
      <c r="J3" s="129"/>
      <c r="K3" s="129"/>
      <c r="L3" s="129"/>
    </row>
    <row r="4" spans="1:11" ht="12.75">
      <c r="A4" s="4"/>
      <c r="B4" s="4"/>
      <c r="C4" s="4"/>
      <c r="D4" s="4"/>
      <c r="E4" s="4"/>
      <c r="F4" s="4"/>
      <c r="G4" s="4"/>
      <c r="H4" s="4"/>
      <c r="I4" s="4"/>
      <c r="J4" s="4"/>
      <c r="K4" s="4"/>
    </row>
    <row r="6" ht="12.75">
      <c r="A6" s="1" t="s">
        <v>2</v>
      </c>
    </row>
    <row r="7" ht="12.75">
      <c r="A7" s="1"/>
    </row>
    <row r="8" spans="5:11" ht="12.75">
      <c r="E8" s="129" t="s">
        <v>3</v>
      </c>
      <c r="F8" s="130"/>
      <c r="G8" s="130"/>
      <c r="I8" s="129" t="s">
        <v>4</v>
      </c>
      <c r="J8" s="130"/>
      <c r="K8" s="130"/>
    </row>
    <row r="9" spans="5:11" ht="12.75">
      <c r="E9" s="3"/>
      <c r="F9" s="5"/>
      <c r="G9" s="5"/>
      <c r="I9" s="3"/>
      <c r="J9" s="5"/>
      <c r="K9" s="7" t="s">
        <v>5</v>
      </c>
    </row>
    <row r="10" spans="5:11" ht="12.75">
      <c r="E10" s="8" t="s">
        <v>6</v>
      </c>
      <c r="G10" s="8" t="s">
        <v>7</v>
      </c>
      <c r="I10" s="8" t="s">
        <v>6</v>
      </c>
      <c r="J10" s="6"/>
      <c r="K10" s="7" t="s">
        <v>7</v>
      </c>
    </row>
    <row r="11" spans="5:11" ht="12.75">
      <c r="E11" s="9" t="s">
        <v>8</v>
      </c>
      <c r="G11" s="9" t="s">
        <v>8</v>
      </c>
      <c r="I11" s="7" t="s">
        <v>9</v>
      </c>
      <c r="J11" s="6"/>
      <c r="K11" s="7" t="s">
        <v>9</v>
      </c>
    </row>
    <row r="12" spans="5:11" ht="12.75">
      <c r="E12" s="6" t="s">
        <v>10</v>
      </c>
      <c r="F12" s="6"/>
      <c r="G12" s="6" t="s">
        <v>11</v>
      </c>
      <c r="I12" s="6" t="str">
        <f>+E12</f>
        <v>31/03/04</v>
      </c>
      <c r="J12" s="6"/>
      <c r="K12" s="6" t="str">
        <f>+G12</f>
        <v>31/03/03</v>
      </c>
    </row>
    <row r="13" spans="5:11" ht="12.75">
      <c r="E13" s="7" t="s">
        <v>12</v>
      </c>
      <c r="F13" s="7"/>
      <c r="G13" s="7" t="s">
        <v>12</v>
      </c>
      <c r="I13" s="7" t="s">
        <v>12</v>
      </c>
      <c r="J13" s="7"/>
      <c r="K13" s="7" t="s">
        <v>12</v>
      </c>
    </row>
    <row r="14" spans="5:11" ht="12.75">
      <c r="E14" s="7"/>
      <c r="F14" s="7"/>
      <c r="G14" s="7"/>
      <c r="I14" s="7"/>
      <c r="J14" s="7"/>
      <c r="K14" s="7"/>
    </row>
    <row r="15" spans="1:11" ht="12.75">
      <c r="A15" s="2" t="s">
        <v>13</v>
      </c>
      <c r="E15" s="2">
        <v>5220</v>
      </c>
      <c r="G15" s="2">
        <v>9055</v>
      </c>
      <c r="I15" s="2">
        <v>117929</v>
      </c>
      <c r="K15" s="10">
        <v>33449</v>
      </c>
    </row>
    <row r="16" spans="1:11" ht="12.75">
      <c r="A16" s="2" t="s">
        <v>14</v>
      </c>
      <c r="E16" s="4">
        <v>-3070</v>
      </c>
      <c r="G16" s="4">
        <v>-6794</v>
      </c>
      <c r="I16" s="4">
        <v>-86483</v>
      </c>
      <c r="K16" s="11">
        <v>-23547</v>
      </c>
    </row>
    <row r="17" spans="1:11" ht="12.75">
      <c r="A17" s="2" t="s">
        <v>15</v>
      </c>
      <c r="E17" s="2">
        <f>SUM(E15:E16)</f>
        <v>2150</v>
      </c>
      <c r="G17" s="2">
        <f>SUM(G15:G16)</f>
        <v>2261</v>
      </c>
      <c r="I17" s="2">
        <f>SUM(I15:I16)</f>
        <v>31446</v>
      </c>
      <c r="K17" s="10">
        <f>SUM(K15:K16)</f>
        <v>9902</v>
      </c>
    </row>
    <row r="18" spans="1:11" ht="12.75">
      <c r="A18" s="2" t="s">
        <v>16</v>
      </c>
      <c r="E18" s="2">
        <v>6137</v>
      </c>
      <c r="G18" s="2">
        <v>332</v>
      </c>
      <c r="I18" s="2">
        <v>12826</v>
      </c>
      <c r="K18" s="10">
        <v>2190</v>
      </c>
    </row>
    <row r="19" spans="1:11" ht="12.75">
      <c r="A19" s="2" t="s">
        <v>17</v>
      </c>
      <c r="E19" s="2">
        <v>-219</v>
      </c>
      <c r="G19" s="2">
        <v>-668</v>
      </c>
      <c r="I19" s="2">
        <v>-1131</v>
      </c>
      <c r="K19" s="10">
        <v>-1650</v>
      </c>
    </row>
    <row r="20" spans="1:11" ht="12.75">
      <c r="A20" s="2" t="s">
        <v>18</v>
      </c>
      <c r="E20" s="2">
        <v>-1860</v>
      </c>
      <c r="G20" s="2">
        <v>-3367</v>
      </c>
      <c r="I20" s="2">
        <v>-7518</v>
      </c>
      <c r="K20" s="10">
        <v>-10100</v>
      </c>
    </row>
    <row r="21" spans="1:11" ht="12.75">
      <c r="A21" s="2" t="s">
        <v>19</v>
      </c>
      <c r="E21" s="12">
        <v>-7182</v>
      </c>
      <c r="G21" s="13">
        <v>-6918</v>
      </c>
      <c r="I21" s="13">
        <v>-11497</v>
      </c>
      <c r="K21" s="13">
        <v>-12696</v>
      </c>
    </row>
    <row r="22" spans="1:12" ht="12.75">
      <c r="A22" s="2" t="s">
        <v>20</v>
      </c>
      <c r="E22" s="4">
        <v>0</v>
      </c>
      <c r="G22" s="14">
        <v>0</v>
      </c>
      <c r="H22" s="12"/>
      <c r="I22" s="4">
        <v>7800</v>
      </c>
      <c r="J22" s="12"/>
      <c r="K22" s="4">
        <v>0</v>
      </c>
      <c r="L22" s="12"/>
    </row>
    <row r="23" spans="1:11" ht="12.75">
      <c r="A23" s="2" t="s">
        <v>21</v>
      </c>
      <c r="E23" s="2">
        <f>SUM(E17:E22)</f>
        <v>-974</v>
      </c>
      <c r="G23" s="2">
        <f>SUM(G17:G22)</f>
        <v>-8360</v>
      </c>
      <c r="I23" s="2">
        <f>SUM(I17:I22)</f>
        <v>31926</v>
      </c>
      <c r="K23" s="2">
        <f>SUM(K17:K22)</f>
        <v>-12354</v>
      </c>
    </row>
    <row r="24" spans="1:11" ht="12.75">
      <c r="A24" s="2" t="s">
        <v>22</v>
      </c>
      <c r="E24" s="2">
        <v>-2321</v>
      </c>
      <c r="G24" s="2">
        <v>-6582</v>
      </c>
      <c r="I24" s="2">
        <v>-20785</v>
      </c>
      <c r="K24" s="10">
        <v>-26847</v>
      </c>
    </row>
    <row r="25" spans="1:11" ht="12.75">
      <c r="A25" s="2" t="s">
        <v>23</v>
      </c>
      <c r="K25" s="10"/>
    </row>
    <row r="26" spans="1:11" ht="12.75">
      <c r="A26" s="15" t="s">
        <v>24</v>
      </c>
      <c r="E26" s="4">
        <v>801</v>
      </c>
      <c r="G26" s="4">
        <v>803</v>
      </c>
      <c r="I26" s="4">
        <v>5930</v>
      </c>
      <c r="K26" s="11">
        <v>6696</v>
      </c>
    </row>
    <row r="27" spans="1:11" ht="12.75">
      <c r="A27" s="2" t="s">
        <v>25</v>
      </c>
      <c r="K27" s="10"/>
    </row>
    <row r="28" spans="1:11" ht="12.75">
      <c r="A28" s="15" t="s">
        <v>26</v>
      </c>
      <c r="E28" s="2">
        <f>SUM(E23:E26)</f>
        <v>-2494</v>
      </c>
      <c r="G28" s="2">
        <f>SUM(G23:G26)</f>
        <v>-14139</v>
      </c>
      <c r="I28" s="2">
        <f>SUM(I23:I26)</f>
        <v>17071</v>
      </c>
      <c r="K28" s="10">
        <f>SUM(K23:K26)</f>
        <v>-32505</v>
      </c>
    </row>
    <row r="29" spans="1:11" ht="12.75">
      <c r="A29" s="2" t="s">
        <v>27</v>
      </c>
      <c r="E29" s="4">
        <v>-88</v>
      </c>
      <c r="G29" s="4">
        <v>-382</v>
      </c>
      <c r="I29" s="4">
        <v>-2187</v>
      </c>
      <c r="K29" s="11">
        <f>-1111-2316</f>
        <v>-3427</v>
      </c>
    </row>
    <row r="30" spans="1:11" ht="12.75">
      <c r="A30" s="2" t="s">
        <v>28</v>
      </c>
      <c r="K30" s="10"/>
    </row>
    <row r="31" spans="1:11" ht="12.75">
      <c r="A31" s="15" t="s">
        <v>29</v>
      </c>
      <c r="E31" s="2">
        <f>SUM(E28:E29)</f>
        <v>-2582</v>
      </c>
      <c r="G31" s="2">
        <f>SUM(G28:G29)</f>
        <v>-14521</v>
      </c>
      <c r="I31" s="2">
        <f>SUM(I28:I29)</f>
        <v>14884</v>
      </c>
      <c r="K31" s="10">
        <f>SUM(K28:K29)</f>
        <v>-35932</v>
      </c>
    </row>
    <row r="32" spans="1:11" ht="12.75">
      <c r="A32" s="2" t="s">
        <v>30</v>
      </c>
      <c r="E32" s="4">
        <v>2958</v>
      </c>
      <c r="G32" s="4">
        <v>1084</v>
      </c>
      <c r="I32" s="4">
        <v>5665</v>
      </c>
      <c r="K32" s="11">
        <v>3663</v>
      </c>
    </row>
    <row r="33" spans="1:11" ht="13.5" thickBot="1">
      <c r="A33" s="2" t="s">
        <v>31</v>
      </c>
      <c r="E33" s="16">
        <f>SUM(E30:E32)</f>
        <v>376</v>
      </c>
      <c r="G33" s="16">
        <f>SUM(G30:G32)</f>
        <v>-13437</v>
      </c>
      <c r="I33" s="16">
        <f>SUM(I30:I32)</f>
        <v>20549</v>
      </c>
      <c r="K33" s="17">
        <f>SUM(K30:K32)</f>
        <v>-32269</v>
      </c>
    </row>
    <row r="34" spans="5:11" ht="13.5" thickTop="1">
      <c r="E34" s="12"/>
      <c r="G34" s="12"/>
      <c r="I34" s="12"/>
      <c r="K34" s="18"/>
    </row>
    <row r="35" spans="5:11" ht="12.75">
      <c r="E35" s="12"/>
      <c r="G35" s="12"/>
      <c r="I35" s="12"/>
      <c r="K35" s="18"/>
    </row>
    <row r="36" spans="1:11" ht="12.75">
      <c r="A36" s="15"/>
      <c r="K36" s="10"/>
    </row>
    <row r="37" spans="1:11" ht="12.75">
      <c r="A37" s="2" t="s">
        <v>32</v>
      </c>
      <c r="K37" s="10"/>
    </row>
    <row r="38" ht="12.75">
      <c r="K38" s="10"/>
    </row>
    <row r="39" spans="1:11" ht="12.75">
      <c r="A39" s="19" t="s">
        <v>33</v>
      </c>
      <c r="K39" s="10"/>
    </row>
    <row r="40" spans="1:11" ht="13.5" thickBot="1">
      <c r="A40" s="15" t="s">
        <v>34</v>
      </c>
      <c r="D40" s="20" t="s">
        <v>35</v>
      </c>
      <c r="E40" s="21">
        <f>+ROUND(E33/232471.492*100,2)</f>
        <v>0.16</v>
      </c>
      <c r="F40" s="22"/>
      <c r="G40" s="21">
        <f>+ROUND(G33/232471.492*100,2)</f>
        <v>-5.78</v>
      </c>
      <c r="H40" s="22"/>
      <c r="I40" s="21">
        <f>+ROUND(I33/232471.492*100,2)</f>
        <v>8.84</v>
      </c>
      <c r="J40" s="22"/>
      <c r="K40" s="23">
        <f>+ROUND(K33/232471.492*100,2)</f>
        <v>-13.88</v>
      </c>
    </row>
    <row r="41" spans="5:11" ht="13.5" thickTop="1">
      <c r="E41" s="22"/>
      <c r="F41" s="22"/>
      <c r="G41" s="22"/>
      <c r="H41" s="22"/>
      <c r="I41" s="22"/>
      <c r="J41" s="22"/>
      <c r="K41" s="24"/>
    </row>
    <row r="42" spans="1:11" ht="13.5" thickBot="1">
      <c r="A42" s="2" t="s">
        <v>36</v>
      </c>
      <c r="D42" s="20" t="s">
        <v>35</v>
      </c>
      <c r="E42" s="25">
        <v>0.1584048413175805</v>
      </c>
      <c r="F42" s="26"/>
      <c r="G42" s="25" t="s">
        <v>37</v>
      </c>
      <c r="H42" s="22"/>
      <c r="I42" s="25">
        <v>8.638313000763349</v>
      </c>
      <c r="J42" s="26"/>
      <c r="K42" s="27">
        <v>0</v>
      </c>
    </row>
    <row r="43" ht="13.5" thickTop="1"/>
    <row r="47" ht="12.75">
      <c r="A47" s="1" t="s">
        <v>38</v>
      </c>
    </row>
    <row r="48" ht="12.75">
      <c r="A48" s="1" t="s">
        <v>39</v>
      </c>
    </row>
  </sheetData>
  <mergeCells count="5">
    <mergeCell ref="E8:G8"/>
    <mergeCell ref="I8:K8"/>
    <mergeCell ref="A1:L1"/>
    <mergeCell ref="A2:L2"/>
    <mergeCell ref="A3:L3"/>
  </mergeCells>
  <printOptions/>
  <pageMargins left="0.5" right="0.25" top="0.75" bottom="1" header="0.25" footer="0.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H133"/>
  <sheetViews>
    <sheetView workbookViewId="0" topLeftCell="A1">
      <selection activeCell="A1" sqref="A1"/>
    </sheetView>
  </sheetViews>
  <sheetFormatPr defaultColWidth="9.140625" defaultRowHeight="12.75"/>
  <cols>
    <col min="1" max="1" width="3.00390625" style="30" customWidth="1"/>
    <col min="2" max="2" width="11.57421875" style="30" customWidth="1"/>
    <col min="3" max="3" width="15.421875" style="30" customWidth="1"/>
    <col min="4" max="4" width="9.140625" style="30" customWidth="1"/>
    <col min="5" max="5" width="12.7109375" style="30" customWidth="1"/>
    <col min="6" max="6" width="9.140625" style="30" customWidth="1"/>
    <col min="7" max="7" width="12.7109375" style="30" customWidth="1"/>
    <col min="8" max="16384" width="9.140625" style="30" customWidth="1"/>
  </cols>
  <sheetData>
    <row r="1" spans="1:3" ht="12.75">
      <c r="A1" s="28" t="s">
        <v>40</v>
      </c>
      <c r="B1" s="29"/>
      <c r="C1" s="29"/>
    </row>
    <row r="2" spans="1:7" ht="12.75">
      <c r="A2" s="29"/>
      <c r="B2" s="29"/>
      <c r="C2" s="29"/>
      <c r="E2" s="31" t="s">
        <v>41</v>
      </c>
      <c r="F2" s="31"/>
      <c r="G2" s="31" t="s">
        <v>5</v>
      </c>
    </row>
    <row r="3" spans="1:7" ht="12.75">
      <c r="A3" s="29"/>
      <c r="B3" s="29"/>
      <c r="C3" s="29"/>
      <c r="E3" s="32" t="s">
        <v>42</v>
      </c>
      <c r="G3" s="32" t="s">
        <v>43</v>
      </c>
    </row>
    <row r="4" spans="1:7" ht="12.75">
      <c r="A4" s="33"/>
      <c r="B4" s="33"/>
      <c r="C4" s="33"/>
      <c r="E4" s="32" t="s">
        <v>44</v>
      </c>
      <c r="G4" s="32" t="s">
        <v>45</v>
      </c>
    </row>
    <row r="5" spans="1:7" ht="12.75">
      <c r="A5" s="33"/>
      <c r="B5" s="33"/>
      <c r="C5" s="33"/>
      <c r="E5" s="33" t="str">
        <f>'KLSE P&amp;L'!I12</f>
        <v>31/03/04</v>
      </c>
      <c r="G5" s="34" t="s">
        <v>46</v>
      </c>
    </row>
    <row r="6" spans="1:7" ht="12.75">
      <c r="A6" s="35"/>
      <c r="B6" s="35"/>
      <c r="C6" s="35"/>
      <c r="E6" s="32" t="s">
        <v>12</v>
      </c>
      <c r="G6" s="32" t="s">
        <v>12</v>
      </c>
    </row>
    <row r="7" spans="1:3" ht="12.75">
      <c r="A7" s="36" t="s">
        <v>47</v>
      </c>
      <c r="B7" s="36"/>
      <c r="C7" s="29"/>
    </row>
    <row r="8" spans="1:7" ht="12.75">
      <c r="A8" s="29" t="s">
        <v>48</v>
      </c>
      <c r="B8" s="28"/>
      <c r="C8" s="29"/>
      <c r="E8" s="37">
        <v>124351</v>
      </c>
      <c r="F8" s="38"/>
      <c r="G8" s="38">
        <v>143570</v>
      </c>
    </row>
    <row r="9" spans="1:7" ht="12.75">
      <c r="A9" s="29" t="s">
        <v>49</v>
      </c>
      <c r="B9" s="28"/>
      <c r="C9" s="29"/>
      <c r="E9" s="37">
        <v>55688</v>
      </c>
      <c r="F9" s="38"/>
      <c r="G9" s="38">
        <v>308355</v>
      </c>
    </row>
    <row r="10" spans="1:7" ht="12.75">
      <c r="A10" s="29" t="s">
        <v>50</v>
      </c>
      <c r="B10" s="29"/>
      <c r="C10" s="29"/>
      <c r="E10" s="37">
        <v>19000</v>
      </c>
      <c r="F10" s="38"/>
      <c r="G10" s="38">
        <v>83329</v>
      </c>
    </row>
    <row r="11" spans="1:7" ht="12.75">
      <c r="A11" s="39" t="s">
        <v>51</v>
      </c>
      <c r="C11" s="29"/>
      <c r="E11" s="37">
        <v>311752</v>
      </c>
      <c r="F11" s="38"/>
      <c r="G11" s="38">
        <v>171044</v>
      </c>
    </row>
    <row r="12" spans="1:7" ht="13.5">
      <c r="A12" s="39" t="s">
        <v>52</v>
      </c>
      <c r="B12" s="40"/>
      <c r="C12" s="29"/>
      <c r="E12" s="37">
        <v>18694</v>
      </c>
      <c r="F12" s="38"/>
      <c r="G12" s="38">
        <v>9438</v>
      </c>
    </row>
    <row r="13" spans="1:7" ht="13.5">
      <c r="A13" s="29"/>
      <c r="B13" s="40"/>
      <c r="C13" s="29"/>
      <c r="E13" s="41">
        <f>SUM(E8:E12)</f>
        <v>529485</v>
      </c>
      <c r="F13" s="38"/>
      <c r="G13" s="42">
        <f>SUM(G8:G12)</f>
        <v>715736</v>
      </c>
    </row>
    <row r="14" spans="1:7" ht="12.75">
      <c r="A14" s="43"/>
      <c r="B14" s="43"/>
      <c r="C14" s="29"/>
      <c r="E14" s="37"/>
      <c r="F14" s="38"/>
      <c r="G14" s="38"/>
    </row>
    <row r="15" spans="1:7" ht="12.75">
      <c r="A15" s="36" t="s">
        <v>53</v>
      </c>
      <c r="B15" s="29"/>
      <c r="C15" s="29"/>
      <c r="E15" s="37"/>
      <c r="F15" s="38"/>
      <c r="G15" s="38"/>
    </row>
    <row r="16" spans="1:7" ht="12.75">
      <c r="A16" s="39" t="s">
        <v>54</v>
      </c>
      <c r="B16" s="43"/>
      <c r="C16" s="29"/>
      <c r="E16" s="37">
        <v>0</v>
      </c>
      <c r="F16" s="38"/>
      <c r="G16" s="38">
        <v>81191</v>
      </c>
    </row>
    <row r="17" spans="1:7" ht="12.75">
      <c r="A17" s="29" t="s">
        <v>55</v>
      </c>
      <c r="B17" s="29"/>
      <c r="C17" s="29"/>
      <c r="E17" s="37">
        <v>530</v>
      </c>
      <c r="F17" s="38"/>
      <c r="G17" s="38">
        <v>467</v>
      </c>
    </row>
    <row r="18" spans="1:7" ht="13.5">
      <c r="A18" s="29" t="s">
        <v>56</v>
      </c>
      <c r="B18" s="44"/>
      <c r="C18" s="29"/>
      <c r="E18" s="37">
        <v>1182</v>
      </c>
      <c r="F18" s="38"/>
      <c r="G18" s="38">
        <v>5888</v>
      </c>
    </row>
    <row r="19" spans="1:7" ht="13.5">
      <c r="A19" s="29" t="s">
        <v>57</v>
      </c>
      <c r="B19" s="44"/>
      <c r="C19" s="29"/>
      <c r="E19" s="37">
        <v>22369</v>
      </c>
      <c r="F19" s="38"/>
      <c r="G19" s="38">
        <f>31017-G18</f>
        <v>25129</v>
      </c>
    </row>
    <row r="20" spans="1:7" ht="12.75">
      <c r="A20" s="29" t="s">
        <v>58</v>
      </c>
      <c r="B20" s="29"/>
      <c r="C20" s="29"/>
      <c r="E20" s="37">
        <v>26937</v>
      </c>
      <c r="F20" s="38"/>
      <c r="G20" s="38">
        <v>6330</v>
      </c>
    </row>
    <row r="21" spans="1:7" ht="12.75">
      <c r="A21" s="29"/>
      <c r="B21" s="29"/>
      <c r="C21" s="29"/>
      <c r="E21" s="41">
        <f>SUM(E16:E20)</f>
        <v>51018</v>
      </c>
      <c r="F21" s="38"/>
      <c r="G21" s="42">
        <f>SUM(G16:G20)</f>
        <v>119005</v>
      </c>
    </row>
    <row r="22" spans="1:7" ht="12.75">
      <c r="A22" s="29"/>
      <c r="B22" s="29"/>
      <c r="C22" s="29"/>
      <c r="E22" s="37"/>
      <c r="F22" s="38"/>
      <c r="G22" s="38"/>
    </row>
    <row r="23" spans="1:7" ht="12.75">
      <c r="A23" s="36" t="s">
        <v>59</v>
      </c>
      <c r="B23" s="29"/>
      <c r="C23" s="29"/>
      <c r="E23" s="37"/>
      <c r="F23" s="38"/>
      <c r="G23" s="38"/>
    </row>
    <row r="24" spans="1:7" ht="12.75">
      <c r="A24" s="29" t="s">
        <v>60</v>
      </c>
      <c r="C24" s="29"/>
      <c r="E24" s="37">
        <v>2672</v>
      </c>
      <c r="F24" s="38"/>
      <c r="G24" s="38">
        <v>34422</v>
      </c>
    </row>
    <row r="25" spans="1:7" ht="12.75">
      <c r="A25" s="29" t="s">
        <v>61</v>
      </c>
      <c r="C25" s="29"/>
      <c r="E25" s="37">
        <v>65903</v>
      </c>
      <c r="F25" s="38"/>
      <c r="G25" s="38">
        <f>120756-G24</f>
        <v>86334</v>
      </c>
    </row>
    <row r="26" spans="1:7" ht="12.75">
      <c r="A26" s="29" t="s">
        <v>62</v>
      </c>
      <c r="B26" s="29"/>
      <c r="C26" s="29"/>
      <c r="E26" s="37">
        <v>65919</v>
      </c>
      <c r="F26" s="38"/>
      <c r="G26" s="38">
        <v>252344</v>
      </c>
    </row>
    <row r="27" spans="1:7" ht="12.75">
      <c r="A27" s="29"/>
      <c r="B27" s="29"/>
      <c r="C27" s="29"/>
      <c r="E27" s="41">
        <f>SUM(E24:E26)</f>
        <v>134494</v>
      </c>
      <c r="F27" s="38"/>
      <c r="G27" s="42">
        <f>SUM(G24:G26)</f>
        <v>373100</v>
      </c>
    </row>
    <row r="28" spans="1:7" ht="12.75">
      <c r="A28" s="29"/>
      <c r="B28" s="29"/>
      <c r="C28" s="29"/>
      <c r="E28" s="37"/>
      <c r="F28" s="38"/>
      <c r="G28" s="38"/>
    </row>
    <row r="29" spans="1:7" ht="12.75">
      <c r="A29" s="29" t="s">
        <v>63</v>
      </c>
      <c r="B29" s="29"/>
      <c r="C29" s="29"/>
      <c r="E29" s="37">
        <f>+E21-E27</f>
        <v>-83476</v>
      </c>
      <c r="F29" s="38"/>
      <c r="G29" s="38">
        <f>+G21-G27</f>
        <v>-254095</v>
      </c>
    </row>
    <row r="30" spans="1:7" ht="12.75">
      <c r="A30" s="29"/>
      <c r="B30" s="29"/>
      <c r="C30" s="29"/>
      <c r="E30" s="37"/>
      <c r="F30" s="38"/>
      <c r="G30" s="38"/>
    </row>
    <row r="31" spans="1:7" ht="12.75">
      <c r="A31" s="36" t="s">
        <v>64</v>
      </c>
      <c r="B31" s="29"/>
      <c r="C31" s="29"/>
      <c r="E31" s="37"/>
      <c r="F31" s="38"/>
      <c r="G31" s="38"/>
    </row>
    <row r="32" spans="1:7" ht="12.75">
      <c r="A32" s="29" t="s">
        <v>62</v>
      </c>
      <c r="B32" s="29"/>
      <c r="C32" s="29"/>
      <c r="E32" s="45">
        <v>63934</v>
      </c>
      <c r="F32" s="38"/>
      <c r="G32" s="46">
        <v>57247</v>
      </c>
    </row>
    <row r="33" spans="1:7" ht="12.75">
      <c r="A33" s="29" t="s">
        <v>65</v>
      </c>
      <c r="B33" s="29"/>
      <c r="C33" s="29"/>
      <c r="E33" s="47">
        <v>0</v>
      </c>
      <c r="F33" s="38"/>
      <c r="G33" s="48">
        <v>22315</v>
      </c>
    </row>
    <row r="34" spans="1:7" ht="12.75">
      <c r="A34" s="29" t="s">
        <v>66</v>
      </c>
      <c r="B34" s="29"/>
      <c r="C34" s="29"/>
      <c r="E34" s="49">
        <v>238</v>
      </c>
      <c r="F34" s="38"/>
      <c r="G34" s="50">
        <v>943</v>
      </c>
    </row>
    <row r="35" spans="1:7" ht="12.75">
      <c r="A35" s="29"/>
      <c r="B35" s="29"/>
      <c r="C35" s="29"/>
      <c r="E35" s="37">
        <f>SUM(E32:E34)</f>
        <v>64172</v>
      </c>
      <c r="F35" s="38"/>
      <c r="G35" s="38">
        <f>SUM(G32:G34)</f>
        <v>80505</v>
      </c>
    </row>
    <row r="36" spans="1:7" ht="13.5" thickBot="1">
      <c r="A36" s="29"/>
      <c r="B36" s="29"/>
      <c r="C36" s="29"/>
      <c r="E36" s="51">
        <f>+E13+E29-E35</f>
        <v>381837</v>
      </c>
      <c r="F36" s="38"/>
      <c r="G36" s="52">
        <f>+G13+G29-G35</f>
        <v>381136</v>
      </c>
    </row>
    <row r="37" spans="1:7" ht="13.5" thickTop="1">
      <c r="A37" s="29"/>
      <c r="B37" s="29"/>
      <c r="C37" s="29"/>
      <c r="E37" s="37"/>
      <c r="F37" s="38"/>
      <c r="G37" s="38"/>
    </row>
    <row r="38" spans="1:7" ht="12.75">
      <c r="A38" s="29"/>
      <c r="B38" s="29"/>
      <c r="C38" s="29"/>
      <c r="E38" s="37"/>
      <c r="F38" s="38"/>
      <c r="G38" s="38"/>
    </row>
    <row r="39" spans="1:7" ht="12.75">
      <c r="A39" s="36" t="s">
        <v>67</v>
      </c>
      <c r="B39" s="29"/>
      <c r="C39" s="29"/>
      <c r="E39" s="37"/>
      <c r="F39" s="38"/>
      <c r="G39" s="38"/>
    </row>
    <row r="40" spans="1:7" ht="12.75">
      <c r="A40" s="29" t="s">
        <v>68</v>
      </c>
      <c r="B40" s="29"/>
      <c r="C40" s="29"/>
      <c r="E40" s="37">
        <v>232472</v>
      </c>
      <c r="F40" s="38"/>
      <c r="G40" s="38">
        <v>232472</v>
      </c>
    </row>
    <row r="41" spans="1:7" ht="12.75">
      <c r="A41" s="29" t="s">
        <v>69</v>
      </c>
      <c r="B41" s="29"/>
      <c r="C41" s="29"/>
      <c r="E41" s="37"/>
      <c r="F41" s="38"/>
      <c r="G41" s="38"/>
    </row>
    <row r="42" spans="1:7" ht="12.75">
      <c r="A42" s="29"/>
      <c r="B42" s="29" t="s">
        <v>70</v>
      </c>
      <c r="C42" s="29"/>
      <c r="E42" s="37">
        <v>128004</v>
      </c>
      <c r="F42" s="38"/>
      <c r="G42" s="38">
        <v>128004</v>
      </c>
    </row>
    <row r="43" spans="1:7" ht="12.75">
      <c r="A43" s="29"/>
      <c r="B43" s="29" t="s">
        <v>71</v>
      </c>
      <c r="C43" s="29"/>
      <c r="E43" s="37">
        <v>9188</v>
      </c>
      <c r="F43" s="38"/>
      <c r="G43" s="38">
        <v>9188</v>
      </c>
    </row>
    <row r="44" spans="1:7" ht="12.75">
      <c r="A44" s="29"/>
      <c r="B44" s="30" t="s">
        <v>72</v>
      </c>
      <c r="C44" s="29"/>
      <c r="E44" s="53">
        <f>'KLSE SOC'!K18</f>
        <v>22726</v>
      </c>
      <c r="F44" s="38"/>
      <c r="G44" s="54">
        <v>3851</v>
      </c>
    </row>
    <row r="45" spans="1:7" ht="12.75">
      <c r="A45" s="29" t="s">
        <v>73</v>
      </c>
      <c r="B45" s="29"/>
      <c r="C45" s="29"/>
      <c r="E45" s="37">
        <f>SUM(E40:E44)</f>
        <v>392390</v>
      </c>
      <c r="F45" s="38"/>
      <c r="G45" s="38">
        <f>SUM(G40:G44)</f>
        <v>373515</v>
      </c>
    </row>
    <row r="46" spans="1:7" ht="12.75">
      <c r="A46" s="29" t="s">
        <v>74</v>
      </c>
      <c r="B46" s="29"/>
      <c r="C46" s="29"/>
      <c r="E46" s="37">
        <v>-10553</v>
      </c>
      <c r="F46" s="38"/>
      <c r="G46" s="38">
        <v>7621</v>
      </c>
    </row>
    <row r="47" spans="1:7" ht="13.5" thickBot="1">
      <c r="A47" s="29"/>
      <c r="B47" s="29"/>
      <c r="C47" s="29"/>
      <c r="E47" s="51">
        <f>SUM(E45:E46)</f>
        <v>381837</v>
      </c>
      <c r="F47" s="38"/>
      <c r="G47" s="52">
        <f>SUM(G45:G46)</f>
        <v>381136</v>
      </c>
    </row>
    <row r="48" spans="1:7" ht="13.5" thickTop="1">
      <c r="A48" s="29"/>
      <c r="B48" s="29"/>
      <c r="C48" s="29"/>
      <c r="E48" s="37"/>
      <c r="F48" s="38"/>
      <c r="G48" s="38"/>
    </row>
    <row r="49" spans="1:7" ht="13.5" thickBot="1">
      <c r="A49" s="28" t="s">
        <v>75</v>
      </c>
      <c r="B49" s="29"/>
      <c r="C49" s="29"/>
      <c r="E49" s="55">
        <v>1.42</v>
      </c>
      <c r="F49" s="38"/>
      <c r="G49" s="56">
        <v>1.34</v>
      </c>
    </row>
    <row r="50" spans="1:5" ht="13.5" thickTop="1">
      <c r="A50" s="29"/>
      <c r="B50" s="29"/>
      <c r="C50" s="29"/>
      <c r="E50" s="57"/>
    </row>
    <row r="51" spans="1:8" ht="12.75">
      <c r="A51" s="28" t="s">
        <v>76</v>
      </c>
      <c r="B51" s="28"/>
      <c r="C51" s="28"/>
      <c r="D51" s="58"/>
      <c r="E51" s="59"/>
      <c r="F51" s="58"/>
      <c r="G51" s="58"/>
      <c r="H51" s="58"/>
    </row>
    <row r="52" spans="1:8" ht="12.75">
      <c r="A52" s="28" t="s">
        <v>77</v>
      </c>
      <c r="B52" s="28"/>
      <c r="C52" s="28"/>
      <c r="D52" s="58"/>
      <c r="E52" s="59"/>
      <c r="F52" s="58"/>
      <c r="G52" s="58"/>
      <c r="H52" s="58"/>
    </row>
    <row r="53" spans="1:7" ht="12.75">
      <c r="A53" s="60" t="s">
        <v>78</v>
      </c>
      <c r="B53" s="29"/>
      <c r="C53" s="29"/>
      <c r="E53" s="61">
        <f>+E47-E36</f>
        <v>0</v>
      </c>
      <c r="G53" s="61">
        <f>+G47-G36</f>
        <v>0</v>
      </c>
    </row>
    <row r="54" spans="1:3" ht="12.75">
      <c r="A54" s="29"/>
      <c r="B54" s="29"/>
      <c r="C54" s="29"/>
    </row>
    <row r="55" spans="1:3" ht="12.75">
      <c r="A55" s="29"/>
      <c r="B55" s="29"/>
      <c r="C55" s="29"/>
    </row>
    <row r="56" spans="1:3" ht="12.75">
      <c r="A56" s="29"/>
      <c r="B56" s="29"/>
      <c r="C56" s="29"/>
    </row>
    <row r="57" spans="1:3" ht="12.75">
      <c r="A57" s="29"/>
      <c r="B57" s="29"/>
      <c r="C57" s="29"/>
    </row>
    <row r="58" spans="1:3" ht="12.75">
      <c r="A58" s="29"/>
      <c r="B58" s="29"/>
      <c r="C58" s="29"/>
    </row>
    <row r="59" spans="1:3" ht="12.75">
      <c r="A59" s="29"/>
      <c r="B59" s="29"/>
      <c r="C59" s="29"/>
    </row>
    <row r="60" spans="1:3" ht="12.75">
      <c r="A60" s="29"/>
      <c r="B60" s="29"/>
      <c r="C60" s="29"/>
    </row>
    <row r="61" spans="1:3" ht="12.75">
      <c r="A61" s="29"/>
      <c r="B61" s="29"/>
      <c r="C61" s="29"/>
    </row>
    <row r="62" spans="1:3" ht="12.75">
      <c r="A62" s="29"/>
      <c r="B62" s="29"/>
      <c r="C62" s="29"/>
    </row>
    <row r="63" spans="1:3" ht="12.75">
      <c r="A63" s="29"/>
      <c r="B63" s="29"/>
      <c r="C63" s="29"/>
    </row>
    <row r="64" spans="1:3" ht="12.75">
      <c r="A64" s="29"/>
      <c r="B64" s="29"/>
      <c r="C64" s="29"/>
    </row>
    <row r="65" spans="1:3" ht="12.75">
      <c r="A65" s="29"/>
      <c r="B65" s="29"/>
      <c r="C65" s="29"/>
    </row>
    <row r="66" spans="1:3" ht="12.75">
      <c r="A66" s="29"/>
      <c r="B66" s="29"/>
      <c r="C66" s="29"/>
    </row>
    <row r="67" spans="1:3" ht="12.75">
      <c r="A67" s="29"/>
      <c r="B67" s="29"/>
      <c r="C67" s="29"/>
    </row>
    <row r="68" spans="1:3" ht="12.75">
      <c r="A68" s="29"/>
      <c r="B68" s="29"/>
      <c r="C68" s="29"/>
    </row>
    <row r="69" spans="1:3" ht="12.75">
      <c r="A69" s="29"/>
      <c r="B69" s="29"/>
      <c r="C69" s="29"/>
    </row>
    <row r="70" spans="1:3" ht="12.75">
      <c r="A70" s="29"/>
      <c r="B70" s="29"/>
      <c r="C70" s="29"/>
    </row>
    <row r="71" spans="1:3" ht="12.75">
      <c r="A71" s="29"/>
      <c r="B71" s="29"/>
      <c r="C71" s="29"/>
    </row>
    <row r="72" spans="1:3" ht="12.75">
      <c r="A72" s="29"/>
      <c r="B72" s="29"/>
      <c r="C72" s="29"/>
    </row>
    <row r="73" spans="1:3" ht="12.75">
      <c r="A73" s="29"/>
      <c r="B73" s="29"/>
      <c r="C73" s="29"/>
    </row>
    <row r="74" spans="1:3" ht="12.75">
      <c r="A74" s="29"/>
      <c r="B74" s="29"/>
      <c r="C74" s="29"/>
    </row>
    <row r="75" spans="1:3" ht="12.75">
      <c r="A75" s="29"/>
      <c r="B75" s="29"/>
      <c r="C75" s="29"/>
    </row>
    <row r="76" spans="1:3" ht="12.75">
      <c r="A76" s="29"/>
      <c r="B76" s="29"/>
      <c r="C76" s="29"/>
    </row>
    <row r="77" spans="1:3" ht="12.75">
      <c r="A77" s="29"/>
      <c r="B77" s="29"/>
      <c r="C77" s="29"/>
    </row>
    <row r="78" spans="1:3" ht="12.75">
      <c r="A78" s="29"/>
      <c r="B78" s="29"/>
      <c r="C78" s="29"/>
    </row>
    <row r="79" spans="1:3" ht="12.75">
      <c r="A79" s="29"/>
      <c r="B79" s="29"/>
      <c r="C79" s="29"/>
    </row>
    <row r="80" spans="1:3" ht="12.75">
      <c r="A80" s="29"/>
      <c r="B80" s="29"/>
      <c r="C80" s="29"/>
    </row>
    <row r="81" spans="1:3" ht="12.75">
      <c r="A81" s="29"/>
      <c r="B81" s="29"/>
      <c r="C81" s="29"/>
    </row>
    <row r="82" spans="1:3" ht="12.75">
      <c r="A82" s="29"/>
      <c r="B82" s="29"/>
      <c r="C82" s="29"/>
    </row>
    <row r="83" spans="1:3" ht="12.75">
      <c r="A83" s="29"/>
      <c r="B83" s="29"/>
      <c r="C83" s="29"/>
    </row>
    <row r="84" spans="1:3" ht="12.75">
      <c r="A84" s="29"/>
      <c r="B84" s="29"/>
      <c r="C84" s="29"/>
    </row>
    <row r="85" spans="1:3" ht="12.75">
      <c r="A85" s="29"/>
      <c r="B85" s="29"/>
      <c r="C85" s="29"/>
    </row>
    <row r="86" spans="1:3" ht="12.75">
      <c r="A86" s="29"/>
      <c r="B86" s="29"/>
      <c r="C86" s="29"/>
    </row>
    <row r="87" spans="1:3" ht="12.75">
      <c r="A87" s="29"/>
      <c r="B87" s="29"/>
      <c r="C87" s="29"/>
    </row>
    <row r="88" spans="1:3" ht="12.75">
      <c r="A88" s="29"/>
      <c r="B88" s="29"/>
      <c r="C88" s="29"/>
    </row>
    <row r="89" spans="1:3" ht="12.75">
      <c r="A89" s="29"/>
      <c r="B89" s="29"/>
      <c r="C89" s="29"/>
    </row>
    <row r="90" spans="1:3" ht="12.75">
      <c r="A90" s="29"/>
      <c r="B90" s="29"/>
      <c r="C90" s="29"/>
    </row>
    <row r="91" spans="1:3" ht="12.75">
      <c r="A91" s="29"/>
      <c r="B91" s="29"/>
      <c r="C91" s="29"/>
    </row>
    <row r="92" spans="1:3" ht="12.75">
      <c r="A92" s="29"/>
      <c r="B92" s="29"/>
      <c r="C92" s="29"/>
    </row>
    <row r="93" spans="1:3" ht="12.75">
      <c r="A93" s="29"/>
      <c r="B93" s="29"/>
      <c r="C93" s="29"/>
    </row>
    <row r="94" spans="1:3" ht="12.75">
      <c r="A94" s="29"/>
      <c r="B94" s="29"/>
      <c r="C94" s="29"/>
    </row>
    <row r="95" spans="1:3" ht="12.75">
      <c r="A95" s="29"/>
      <c r="B95" s="29"/>
      <c r="C95" s="29"/>
    </row>
    <row r="96" spans="1:3" ht="12.75">
      <c r="A96" s="29"/>
      <c r="B96" s="29"/>
      <c r="C96" s="29"/>
    </row>
    <row r="97" spans="1:3" ht="12.75">
      <c r="A97" s="29"/>
      <c r="B97" s="29"/>
      <c r="C97" s="29"/>
    </row>
    <row r="98" spans="1:3" ht="12.75">
      <c r="A98" s="29"/>
      <c r="B98" s="29"/>
      <c r="C98" s="29"/>
    </row>
    <row r="99" spans="1:3" ht="12.75">
      <c r="A99" s="29"/>
      <c r="B99" s="29"/>
      <c r="C99" s="29"/>
    </row>
    <row r="100" spans="1:3" ht="12.75">
      <c r="A100" s="29"/>
      <c r="B100" s="29"/>
      <c r="C100" s="29"/>
    </row>
    <row r="101" spans="1:3" ht="12.75">
      <c r="A101" s="29"/>
      <c r="B101" s="29"/>
      <c r="C101" s="29"/>
    </row>
    <row r="102" spans="1:3" ht="12.75">
      <c r="A102" s="29"/>
      <c r="B102" s="29"/>
      <c r="C102" s="29"/>
    </row>
    <row r="103" spans="1:3" ht="12.75">
      <c r="A103" s="29"/>
      <c r="B103" s="29"/>
      <c r="C103" s="29"/>
    </row>
    <row r="104" spans="1:3" ht="12.75">
      <c r="A104" s="29"/>
      <c r="B104" s="29"/>
      <c r="C104" s="29"/>
    </row>
    <row r="105" spans="1:3" ht="12.75">
      <c r="A105" s="29"/>
      <c r="B105" s="29"/>
      <c r="C105" s="29"/>
    </row>
    <row r="106" spans="1:3" ht="12.75">
      <c r="A106" s="29"/>
      <c r="B106" s="29"/>
      <c r="C106" s="29"/>
    </row>
    <row r="107" spans="1:3" ht="12.75">
      <c r="A107" s="29"/>
      <c r="B107" s="29"/>
      <c r="C107" s="29"/>
    </row>
    <row r="108" spans="1:3" ht="12.75">
      <c r="A108" s="29"/>
      <c r="B108" s="29"/>
      <c r="C108" s="29"/>
    </row>
    <row r="109" spans="1:3" ht="12.75">
      <c r="A109" s="29"/>
      <c r="B109" s="29"/>
      <c r="C109" s="29"/>
    </row>
    <row r="110" spans="1:3" ht="12.75">
      <c r="A110" s="29"/>
      <c r="B110" s="29"/>
      <c r="C110" s="29"/>
    </row>
    <row r="111" spans="1:3" ht="12.75">
      <c r="A111" s="29"/>
      <c r="B111" s="29"/>
      <c r="C111" s="29"/>
    </row>
    <row r="112" spans="1:3" ht="12.75">
      <c r="A112" s="29"/>
      <c r="B112" s="29"/>
      <c r="C112" s="29"/>
    </row>
    <row r="113" spans="1:3" ht="12.75">
      <c r="A113" s="29"/>
      <c r="B113" s="29"/>
      <c r="C113" s="29"/>
    </row>
    <row r="114" spans="1:3" ht="12.75">
      <c r="A114" s="29"/>
      <c r="B114" s="29"/>
      <c r="C114" s="29"/>
    </row>
    <row r="115" spans="1:3" ht="12.75">
      <c r="A115" s="29"/>
      <c r="B115" s="29"/>
      <c r="C115" s="29"/>
    </row>
    <row r="116" spans="1:3" ht="12.75">
      <c r="A116" s="29"/>
      <c r="B116" s="29"/>
      <c r="C116" s="29"/>
    </row>
    <row r="117" spans="1:3" ht="12.75">
      <c r="A117" s="29"/>
      <c r="B117" s="29"/>
      <c r="C117" s="29"/>
    </row>
    <row r="118" spans="1:3" ht="12.75">
      <c r="A118" s="29"/>
      <c r="B118" s="29"/>
      <c r="C118" s="29"/>
    </row>
    <row r="119" spans="1:3" ht="12.75">
      <c r="A119" s="29"/>
      <c r="B119" s="29"/>
      <c r="C119" s="29"/>
    </row>
    <row r="120" spans="1:3" ht="12.75">
      <c r="A120" s="29"/>
      <c r="B120" s="29"/>
      <c r="C120" s="29"/>
    </row>
    <row r="121" spans="1:3" ht="12.75">
      <c r="A121" s="29"/>
      <c r="B121" s="29"/>
      <c r="C121" s="29"/>
    </row>
    <row r="122" spans="1:3" ht="12.75">
      <c r="A122" s="29"/>
      <c r="B122" s="29"/>
      <c r="C122" s="29"/>
    </row>
    <row r="123" spans="1:3" ht="12.75">
      <c r="A123" s="29"/>
      <c r="B123" s="29"/>
      <c r="C123" s="29"/>
    </row>
    <row r="124" spans="1:3" ht="12.75">
      <c r="A124" s="29"/>
      <c r="B124" s="29"/>
      <c r="C124" s="29"/>
    </row>
    <row r="125" spans="1:3" ht="12.75">
      <c r="A125" s="29"/>
      <c r="B125" s="29"/>
      <c r="C125" s="29"/>
    </row>
    <row r="126" spans="1:3" ht="12.75">
      <c r="A126" s="29"/>
      <c r="B126" s="29"/>
      <c r="C126" s="29"/>
    </row>
    <row r="127" spans="1:3" ht="12.75">
      <c r="A127" s="29"/>
      <c r="B127" s="29"/>
      <c r="C127" s="29"/>
    </row>
    <row r="128" spans="1:3" ht="12.75">
      <c r="A128" s="29"/>
      <c r="B128" s="29"/>
      <c r="C128" s="29"/>
    </row>
    <row r="129" spans="1:3" ht="12.75">
      <c r="A129" s="29"/>
      <c r="B129" s="29"/>
      <c r="C129" s="29"/>
    </row>
    <row r="130" spans="1:3" ht="12.75">
      <c r="A130" s="29"/>
      <c r="B130" s="29"/>
      <c r="C130" s="29"/>
    </row>
    <row r="131" spans="1:3" ht="12.75">
      <c r="A131" s="29"/>
      <c r="B131" s="29"/>
      <c r="C131" s="29"/>
    </row>
    <row r="132" spans="1:3" ht="12.75">
      <c r="A132" s="29"/>
      <c r="B132" s="29"/>
      <c r="C132" s="29"/>
    </row>
    <row r="133" spans="1:3" ht="12.75">
      <c r="A133" s="29"/>
      <c r="B133" s="29"/>
      <c r="C133" s="29"/>
    </row>
  </sheetData>
  <printOptions/>
  <pageMargins left="0.75" right="0.75" top="0.94" bottom="0.44" header="0.17" footer="0.18"/>
  <pageSetup horizontalDpi="300" verticalDpi="300" orientation="portrait" paperSize="9" r:id="rId1"/>
  <headerFooter alignWithMargins="0">
    <oddFooter>&amp;R&amp;D&amp;T</oddFooter>
  </headerFooter>
</worksheet>
</file>

<file path=xl/worksheets/sheet3.xml><?xml version="1.0" encoding="utf-8"?>
<worksheet xmlns="http://schemas.openxmlformats.org/spreadsheetml/2006/main" xmlns:r="http://schemas.openxmlformats.org/officeDocument/2006/relationships">
  <sheetPr codeName="Sheet13"/>
  <dimension ref="A1:M33"/>
  <sheetViews>
    <sheetView workbookViewId="0" topLeftCell="A1">
      <selection activeCell="A1" sqref="A1"/>
    </sheetView>
  </sheetViews>
  <sheetFormatPr defaultColWidth="9.140625" defaultRowHeight="12.75"/>
  <cols>
    <col min="1" max="1" width="41.57421875" style="30" customWidth="1"/>
    <col min="2" max="2" width="1.7109375" style="30" customWidth="1"/>
    <col min="3" max="3" width="9.8515625" style="30" customWidth="1"/>
    <col min="4" max="4" width="1.7109375" style="30" customWidth="1"/>
    <col min="5" max="5" width="9.8515625" style="30" customWidth="1"/>
    <col min="6" max="6" width="1.7109375" style="30" customWidth="1"/>
    <col min="7" max="7" width="9.8515625" style="30" customWidth="1"/>
    <col min="8" max="8" width="1.7109375" style="30" customWidth="1"/>
    <col min="9" max="9" width="13.28125" style="30" customWidth="1"/>
    <col min="10" max="10" width="1.7109375" style="30" customWidth="1"/>
    <col min="11" max="11" width="13.8515625" style="30" customWidth="1"/>
    <col min="12" max="12" width="1.7109375" style="30" customWidth="1"/>
    <col min="13" max="13" width="9.8515625" style="30" customWidth="1"/>
    <col min="14" max="16384" width="9.140625" style="30" customWidth="1"/>
  </cols>
  <sheetData>
    <row r="1" ht="12.75">
      <c r="A1" s="28" t="s">
        <v>79</v>
      </c>
    </row>
    <row r="2" ht="12.75">
      <c r="A2" s="58" t="s">
        <v>80</v>
      </c>
    </row>
    <row r="4" spans="2:6" ht="12.75">
      <c r="B4" s="132" t="s">
        <v>81</v>
      </c>
      <c r="C4" s="132"/>
      <c r="D4" s="132"/>
      <c r="E4" s="132"/>
      <c r="F4" s="132"/>
    </row>
    <row r="5" spans="2:6" ht="12.75">
      <c r="B5" s="132" t="s">
        <v>82</v>
      </c>
      <c r="C5" s="132"/>
      <c r="D5" s="132"/>
      <c r="E5" s="132"/>
      <c r="F5" s="132"/>
    </row>
    <row r="6" spans="2:11" ht="12.75">
      <c r="B6" s="132" t="s">
        <v>83</v>
      </c>
      <c r="C6" s="132"/>
      <c r="D6" s="132"/>
      <c r="E6" s="132"/>
      <c r="F6" s="132"/>
      <c r="G6" s="132" t="s">
        <v>84</v>
      </c>
      <c r="H6" s="132"/>
      <c r="I6" s="132"/>
      <c r="K6" s="58" t="s">
        <v>85</v>
      </c>
    </row>
    <row r="8" spans="3:11" ht="12.75">
      <c r="C8" s="32" t="s">
        <v>86</v>
      </c>
      <c r="E8" s="32" t="s">
        <v>87</v>
      </c>
      <c r="G8" s="32" t="s">
        <v>88</v>
      </c>
      <c r="I8" s="32" t="s">
        <v>89</v>
      </c>
      <c r="K8" s="32" t="s">
        <v>90</v>
      </c>
    </row>
    <row r="9" spans="3:13" ht="12.75">
      <c r="C9" s="32" t="s">
        <v>91</v>
      </c>
      <c r="E9" s="32" t="s">
        <v>92</v>
      </c>
      <c r="G9" s="32" t="s">
        <v>93</v>
      </c>
      <c r="I9" s="32" t="s">
        <v>94</v>
      </c>
      <c r="K9" s="32" t="s">
        <v>95</v>
      </c>
      <c r="M9" s="32" t="s">
        <v>96</v>
      </c>
    </row>
    <row r="10" spans="3:13" ht="12.75">
      <c r="C10" s="63" t="s">
        <v>97</v>
      </c>
      <c r="E10" s="63" t="s">
        <v>12</v>
      </c>
      <c r="G10" s="63" t="s">
        <v>12</v>
      </c>
      <c r="I10" s="63" t="s">
        <v>12</v>
      </c>
      <c r="K10" s="63" t="s">
        <v>12</v>
      </c>
      <c r="M10" s="63" t="s">
        <v>12</v>
      </c>
    </row>
    <row r="12" spans="1:13" ht="12.75">
      <c r="A12" s="58" t="s">
        <v>98</v>
      </c>
      <c r="C12" s="38">
        <v>232472</v>
      </c>
      <c r="D12" s="38"/>
      <c r="E12" s="38">
        <v>232472</v>
      </c>
      <c r="F12" s="38"/>
      <c r="G12" s="38">
        <v>128004</v>
      </c>
      <c r="H12" s="38"/>
      <c r="I12" s="38">
        <v>9188</v>
      </c>
      <c r="J12" s="38"/>
      <c r="K12" s="38">
        <v>3851</v>
      </c>
      <c r="L12" s="38"/>
      <c r="M12" s="38">
        <f>SUM(E12:K12)</f>
        <v>373515</v>
      </c>
    </row>
    <row r="13" spans="3:13" ht="12.75">
      <c r="C13" s="38"/>
      <c r="D13" s="38"/>
      <c r="E13" s="38"/>
      <c r="F13" s="38"/>
      <c r="G13" s="38"/>
      <c r="H13" s="38"/>
      <c r="I13" s="38"/>
      <c r="J13" s="38"/>
      <c r="K13" s="38"/>
      <c r="L13" s="38"/>
      <c r="M13" s="38"/>
    </row>
    <row r="14" spans="1:13" s="57" customFormat="1" ht="12.75">
      <c r="A14" s="57" t="s">
        <v>99</v>
      </c>
      <c r="C14" s="64">
        <v>0</v>
      </c>
      <c r="D14" s="37"/>
      <c r="E14" s="64">
        <v>0</v>
      </c>
      <c r="F14" s="37"/>
      <c r="G14" s="64">
        <v>0</v>
      </c>
      <c r="H14" s="37"/>
      <c r="I14" s="64">
        <v>0</v>
      </c>
      <c r="J14" s="37"/>
      <c r="K14" s="37">
        <f>+'KLSE P&amp;L'!I33</f>
        <v>20549</v>
      </c>
      <c r="L14" s="37"/>
      <c r="M14" s="37">
        <f>SUM(E14:K14)</f>
        <v>20549</v>
      </c>
    </row>
    <row r="15" spans="3:13" s="57" customFormat="1" ht="12.75">
      <c r="C15" s="64"/>
      <c r="D15" s="37"/>
      <c r="E15" s="64"/>
      <c r="F15" s="37"/>
      <c r="G15" s="64"/>
      <c r="H15" s="37"/>
      <c r="I15" s="64"/>
      <c r="J15" s="37"/>
      <c r="K15" s="37"/>
      <c r="L15" s="37"/>
      <c r="M15" s="37"/>
    </row>
    <row r="16" spans="1:13" s="57" customFormat="1" ht="12.75">
      <c r="A16" s="30" t="s">
        <v>100</v>
      </c>
      <c r="C16" s="64">
        <v>0</v>
      </c>
      <c r="D16" s="37"/>
      <c r="E16" s="64">
        <v>0</v>
      </c>
      <c r="F16" s="37"/>
      <c r="G16" s="64">
        <v>0</v>
      </c>
      <c r="H16" s="37"/>
      <c r="I16" s="64">
        <v>0</v>
      </c>
      <c r="J16" s="37"/>
      <c r="K16" s="37">
        <v>-1674</v>
      </c>
      <c r="L16" s="37"/>
      <c r="M16" s="37">
        <f>SUM(E16:K16)</f>
        <v>-1674</v>
      </c>
    </row>
    <row r="17" spans="3:13" ht="12.75">
      <c r="C17" s="38"/>
      <c r="D17" s="38"/>
      <c r="E17" s="38"/>
      <c r="F17" s="38"/>
      <c r="G17" s="38"/>
      <c r="H17" s="38"/>
      <c r="I17" s="38"/>
      <c r="J17" s="38"/>
      <c r="K17" s="38"/>
      <c r="L17" s="38"/>
      <c r="M17" s="38"/>
    </row>
    <row r="18" spans="1:13" s="57" customFormat="1" ht="13.5" thickBot="1">
      <c r="A18" s="59" t="s">
        <v>101</v>
      </c>
      <c r="C18" s="51">
        <f>SUM(C12:C17)</f>
        <v>232472</v>
      </c>
      <c r="D18" s="37"/>
      <c r="E18" s="51">
        <f>SUM(E12:E17)</f>
        <v>232472</v>
      </c>
      <c r="F18" s="37"/>
      <c r="G18" s="51">
        <f>SUM(G12:G17)</f>
        <v>128004</v>
      </c>
      <c r="H18" s="37"/>
      <c r="I18" s="51">
        <f>SUM(I12:I17)</f>
        <v>9188</v>
      </c>
      <c r="J18" s="37"/>
      <c r="K18" s="51">
        <f>SUM(K12:K17)</f>
        <v>22726</v>
      </c>
      <c r="L18" s="37"/>
      <c r="M18" s="51">
        <f>SUM(E18:K18)</f>
        <v>392390</v>
      </c>
    </row>
    <row r="19" spans="1:13" s="57" customFormat="1" ht="13.5" thickTop="1">
      <c r="A19" s="59"/>
      <c r="C19" s="65"/>
      <c r="D19" s="37"/>
      <c r="E19" s="65"/>
      <c r="F19" s="37"/>
      <c r="G19" s="65"/>
      <c r="H19" s="37"/>
      <c r="I19" s="65"/>
      <c r="J19" s="37"/>
      <c r="K19" s="65"/>
      <c r="L19" s="37"/>
      <c r="M19" s="65"/>
    </row>
    <row r="20" spans="3:13" ht="12.75">
      <c r="C20" s="38"/>
      <c r="D20" s="38"/>
      <c r="E20" s="38"/>
      <c r="F20" s="38"/>
      <c r="G20" s="38"/>
      <c r="H20" s="38"/>
      <c r="I20" s="38"/>
      <c r="J20" s="38"/>
      <c r="K20" s="38"/>
      <c r="L20" s="38"/>
      <c r="M20" s="38"/>
    </row>
    <row r="21" spans="1:13" ht="12.75">
      <c r="A21" s="58" t="s">
        <v>102</v>
      </c>
      <c r="C21" s="38">
        <v>232472</v>
      </c>
      <c r="D21" s="38"/>
      <c r="E21" s="38">
        <v>232472</v>
      </c>
      <c r="F21" s="38"/>
      <c r="G21" s="38">
        <v>128004</v>
      </c>
      <c r="H21" s="38"/>
      <c r="I21" s="38">
        <v>9188</v>
      </c>
      <c r="J21" s="38"/>
      <c r="K21" s="38">
        <v>34556</v>
      </c>
      <c r="L21" s="38"/>
      <c r="M21" s="38">
        <f>SUM(E21:K21)</f>
        <v>404220</v>
      </c>
    </row>
    <row r="22" spans="1:13" ht="12.75">
      <c r="A22" s="30" t="s">
        <v>103</v>
      </c>
      <c r="C22" s="66">
        <v>0</v>
      </c>
      <c r="D22" s="38"/>
      <c r="E22" s="66">
        <v>0</v>
      </c>
      <c r="F22" s="38"/>
      <c r="G22" s="66">
        <v>0</v>
      </c>
      <c r="H22" s="38"/>
      <c r="I22" s="66">
        <v>0</v>
      </c>
      <c r="J22" s="38"/>
      <c r="K22" s="54">
        <v>1674</v>
      </c>
      <c r="L22" s="38"/>
      <c r="M22" s="54">
        <f>SUM(E22:K22)</f>
        <v>1674</v>
      </c>
    </row>
    <row r="23" spans="3:13" ht="12.75">
      <c r="C23" s="38"/>
      <c r="D23" s="38"/>
      <c r="E23" s="38"/>
      <c r="F23" s="38"/>
      <c r="G23" s="38"/>
      <c r="H23" s="38"/>
      <c r="I23" s="38"/>
      <c r="J23" s="38"/>
      <c r="K23" s="38"/>
      <c r="L23" s="38"/>
      <c r="M23" s="38"/>
    </row>
    <row r="24" spans="1:13" ht="12.75">
      <c r="A24" s="30" t="s">
        <v>104</v>
      </c>
      <c r="C24" s="38">
        <f>SUM(C21:C23)</f>
        <v>232472</v>
      </c>
      <c r="D24" s="38"/>
      <c r="E24" s="38">
        <f>SUM(E21:E23)</f>
        <v>232472</v>
      </c>
      <c r="F24" s="38"/>
      <c r="G24" s="38">
        <f>SUM(G21:G23)</f>
        <v>128004</v>
      </c>
      <c r="H24" s="38"/>
      <c r="I24" s="38">
        <f>SUM(I21:I23)</f>
        <v>9188</v>
      </c>
      <c r="J24" s="38"/>
      <c r="K24" s="38">
        <f>SUM(K21:K23)</f>
        <v>36230</v>
      </c>
      <c r="L24" s="38"/>
      <c r="M24" s="38">
        <f>SUM(E24:K24)</f>
        <v>405894</v>
      </c>
    </row>
    <row r="25" spans="3:13" ht="12.75">
      <c r="C25" s="38"/>
      <c r="D25" s="38"/>
      <c r="E25" s="38"/>
      <c r="F25" s="38"/>
      <c r="G25" s="38"/>
      <c r="H25" s="38"/>
      <c r="I25" s="38"/>
      <c r="J25" s="38"/>
      <c r="K25" s="38"/>
      <c r="L25" s="38"/>
      <c r="M25" s="38"/>
    </row>
    <row r="26" spans="1:13" ht="12.75">
      <c r="A26" s="30" t="s">
        <v>105</v>
      </c>
      <c r="C26" s="64">
        <v>0</v>
      </c>
      <c r="D26" s="38"/>
      <c r="E26" s="64">
        <v>0</v>
      </c>
      <c r="F26" s="38"/>
      <c r="G26" s="64">
        <v>0</v>
      </c>
      <c r="H26" s="38"/>
      <c r="I26" s="64">
        <v>0</v>
      </c>
      <c r="J26" s="38"/>
      <c r="K26" s="38">
        <v>1564</v>
      </c>
      <c r="L26" s="38"/>
      <c r="M26" s="38">
        <f>SUM(E26:K26)</f>
        <v>1564</v>
      </c>
    </row>
    <row r="27" spans="1:13" ht="12.75">
      <c r="A27" s="30" t="s">
        <v>106</v>
      </c>
      <c r="C27" s="64">
        <v>0</v>
      </c>
      <c r="D27" s="38"/>
      <c r="E27" s="64">
        <v>0</v>
      </c>
      <c r="F27" s="38"/>
      <c r="G27" s="64">
        <v>0</v>
      </c>
      <c r="H27" s="38"/>
      <c r="I27" s="64">
        <v>0</v>
      </c>
      <c r="J27" s="38"/>
      <c r="K27" s="38">
        <v>-32269</v>
      </c>
      <c r="L27" s="38"/>
      <c r="M27" s="38">
        <f>SUM(E27:K27)</f>
        <v>-32269</v>
      </c>
    </row>
    <row r="28" spans="1:13" ht="12.75">
      <c r="A28" s="30" t="s">
        <v>107</v>
      </c>
      <c r="C28" s="64">
        <v>0</v>
      </c>
      <c r="D28" s="38"/>
      <c r="E28" s="64">
        <v>0</v>
      </c>
      <c r="F28" s="38"/>
      <c r="G28" s="64">
        <v>0</v>
      </c>
      <c r="H28" s="38"/>
      <c r="I28" s="64">
        <v>0</v>
      </c>
      <c r="J28" s="38"/>
      <c r="K28" s="38">
        <v>-1674</v>
      </c>
      <c r="L28" s="38"/>
      <c r="M28" s="38">
        <f>SUM(E28:K28)</f>
        <v>-1674</v>
      </c>
    </row>
    <row r="29" spans="3:13" ht="12.75">
      <c r="C29" s="38"/>
      <c r="D29" s="38"/>
      <c r="E29" s="38"/>
      <c r="F29" s="38"/>
      <c r="G29" s="38"/>
      <c r="H29" s="38"/>
      <c r="I29" s="38"/>
      <c r="J29" s="38"/>
      <c r="K29" s="38"/>
      <c r="L29" s="38"/>
      <c r="M29" s="38"/>
    </row>
    <row r="30" spans="1:13" s="57" customFormat="1" ht="13.5" thickBot="1">
      <c r="A30" s="59" t="s">
        <v>108</v>
      </c>
      <c r="C30" s="51">
        <f>SUM(C24:C29)</f>
        <v>232472</v>
      </c>
      <c r="D30" s="37"/>
      <c r="E30" s="51">
        <f>SUM(E24:E29)</f>
        <v>232472</v>
      </c>
      <c r="F30" s="37"/>
      <c r="G30" s="51">
        <f>SUM(G24:G29)</f>
        <v>128004</v>
      </c>
      <c r="H30" s="37"/>
      <c r="I30" s="51">
        <f>SUM(I24:I29)</f>
        <v>9188</v>
      </c>
      <c r="J30" s="37"/>
      <c r="K30" s="51">
        <f>SUM(K24:K29)</f>
        <v>3851</v>
      </c>
      <c r="L30" s="37"/>
      <c r="M30" s="51">
        <f>SUM(M24:M29)</f>
        <v>373515</v>
      </c>
    </row>
    <row r="31" spans="1:13" ht="13.5" thickTop="1">
      <c r="A31" s="58"/>
      <c r="C31" s="67"/>
      <c r="D31" s="29"/>
      <c r="E31" s="67"/>
      <c r="F31" s="29"/>
      <c r="G31" s="67"/>
      <c r="H31" s="29"/>
      <c r="I31" s="67"/>
      <c r="J31" s="29"/>
      <c r="K31" s="67"/>
      <c r="L31" s="29"/>
      <c r="M31" s="67"/>
    </row>
    <row r="33" ht="12.75">
      <c r="A33" s="28" t="s">
        <v>109</v>
      </c>
    </row>
  </sheetData>
  <mergeCells count="4">
    <mergeCell ref="B4:F4"/>
    <mergeCell ref="B5:F5"/>
    <mergeCell ref="B6:F6"/>
    <mergeCell ref="G6:I6"/>
  </mergeCells>
  <printOptions/>
  <pageMargins left="0.57" right="0.25" top="0.47" bottom="0.5" header="0.2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K50"/>
  <sheetViews>
    <sheetView workbookViewId="0" topLeftCell="A1">
      <selection activeCell="A1" sqref="A1"/>
    </sheetView>
  </sheetViews>
  <sheetFormatPr defaultColWidth="9.140625" defaultRowHeight="12.75"/>
  <cols>
    <col min="1" max="1" width="5.00390625" style="30" customWidth="1"/>
    <col min="2" max="2" width="11.00390625" style="30" customWidth="1"/>
    <col min="3" max="6" width="9.140625" style="30" customWidth="1"/>
    <col min="7" max="7" width="5.140625" style="30" customWidth="1"/>
    <col min="8" max="8" width="5.7109375" style="30" customWidth="1"/>
    <col min="9" max="9" width="9.140625" style="30" customWidth="1"/>
    <col min="10" max="10" width="5.7109375" style="30" customWidth="1"/>
    <col min="11" max="11" width="9.140625" style="57" customWidth="1"/>
    <col min="12" max="16384" width="9.140625" style="30" customWidth="1"/>
  </cols>
  <sheetData>
    <row r="1" ht="12.75">
      <c r="A1" s="58" t="s">
        <v>110</v>
      </c>
    </row>
    <row r="2" ht="12.75">
      <c r="A2" s="58" t="s">
        <v>80</v>
      </c>
    </row>
    <row r="3" spans="9:11" ht="12.75">
      <c r="I3" s="68" t="str">
        <f>+'KLSE P&amp;L'!I12</f>
        <v>31/03/04</v>
      </c>
      <c r="J3" s="32"/>
      <c r="K3" s="69" t="str">
        <f>+'KLSE P&amp;L'!K12</f>
        <v>31/03/03</v>
      </c>
    </row>
    <row r="4" spans="9:11" ht="12.75">
      <c r="I4" s="32" t="s">
        <v>12</v>
      </c>
      <c r="K4" s="69" t="s">
        <v>12</v>
      </c>
    </row>
    <row r="5" spans="1:3" ht="12.75">
      <c r="A5" s="29" t="s">
        <v>111</v>
      </c>
      <c r="B5" s="29"/>
      <c r="C5" s="29"/>
    </row>
    <row r="6" spans="1:3" ht="6" customHeight="1">
      <c r="A6" s="29"/>
      <c r="B6" s="29"/>
      <c r="C6" s="29"/>
    </row>
    <row r="7" spans="1:11" ht="12.75">
      <c r="A7" s="29" t="s">
        <v>31</v>
      </c>
      <c r="B7" s="29"/>
      <c r="C7" s="29"/>
      <c r="I7" s="29">
        <v>20549</v>
      </c>
      <c r="K7" s="70">
        <v>-32269</v>
      </c>
    </row>
    <row r="8" spans="1:3" ht="6" customHeight="1">
      <c r="A8" s="29"/>
      <c r="B8" s="29"/>
      <c r="C8" s="29"/>
    </row>
    <row r="9" spans="1:11" ht="12.75">
      <c r="A9" s="29" t="s">
        <v>112</v>
      </c>
      <c r="B9" s="29"/>
      <c r="C9" s="29"/>
      <c r="I9" s="71">
        <v>-26594</v>
      </c>
      <c r="K9" s="72">
        <v>25913</v>
      </c>
    </row>
    <row r="10" spans="1:3" ht="6" customHeight="1">
      <c r="A10" s="29"/>
      <c r="B10" s="29"/>
      <c r="C10" s="29"/>
    </row>
    <row r="11" spans="1:11" ht="12.75">
      <c r="A11" s="29" t="s">
        <v>113</v>
      </c>
      <c r="B11" s="29"/>
      <c r="C11" s="29"/>
      <c r="I11" s="29">
        <f>SUM(I7:I9)</f>
        <v>-6045</v>
      </c>
      <c r="K11" s="70">
        <f>SUM(K7:K9)</f>
        <v>-6356</v>
      </c>
    </row>
    <row r="12" spans="1:3" ht="6" customHeight="1">
      <c r="A12" s="29"/>
      <c r="B12" s="29"/>
      <c r="C12" s="29"/>
    </row>
    <row r="13" spans="1:3" ht="12.75">
      <c r="A13" s="29" t="s">
        <v>114</v>
      </c>
      <c r="B13" s="29"/>
      <c r="C13" s="29"/>
    </row>
    <row r="14" spans="1:3" ht="6" customHeight="1">
      <c r="A14" s="29"/>
      <c r="B14" s="29"/>
      <c r="C14" s="29"/>
    </row>
    <row r="15" spans="1:11" ht="12.75">
      <c r="A15" s="29" t="s">
        <v>115</v>
      </c>
      <c r="B15" s="29" t="s">
        <v>116</v>
      </c>
      <c r="C15" s="29"/>
      <c r="I15" s="29">
        <v>7340</v>
      </c>
      <c r="K15" s="70">
        <v>5243</v>
      </c>
    </row>
    <row r="16" spans="1:3" ht="6" customHeight="1">
      <c r="A16" s="29"/>
      <c r="B16" s="29"/>
      <c r="C16" s="29"/>
    </row>
    <row r="17" spans="1:11" ht="12.75">
      <c r="A17" s="29" t="s">
        <v>115</v>
      </c>
      <c r="B17" s="29" t="s">
        <v>117</v>
      </c>
      <c r="C17" s="29"/>
      <c r="I17" s="29">
        <v>-44153</v>
      </c>
      <c r="K17" s="70">
        <v>20280</v>
      </c>
    </row>
    <row r="18" spans="1:3" ht="6" customHeight="1">
      <c r="A18" s="29"/>
      <c r="B18" s="29"/>
      <c r="C18" s="29"/>
    </row>
    <row r="19" spans="1:11" ht="12.75">
      <c r="A19" s="29" t="s">
        <v>115</v>
      </c>
      <c r="B19" s="29" t="s">
        <v>118</v>
      </c>
      <c r="C19" s="29"/>
      <c r="I19" s="29">
        <v>-62</v>
      </c>
      <c r="K19" s="70">
        <v>154</v>
      </c>
    </row>
    <row r="20" spans="1:3" ht="6" customHeight="1">
      <c r="A20" s="29"/>
      <c r="B20" s="29"/>
      <c r="C20" s="29"/>
    </row>
    <row r="21" spans="1:11" ht="12.75">
      <c r="A21" s="29" t="s">
        <v>115</v>
      </c>
      <c r="B21" s="29" t="s">
        <v>119</v>
      </c>
      <c r="C21" s="29"/>
      <c r="I21" s="71">
        <v>139081</v>
      </c>
      <c r="K21" s="72">
        <v>29639</v>
      </c>
    </row>
    <row r="22" spans="1:3" ht="6" customHeight="1">
      <c r="A22" s="29"/>
      <c r="B22" s="29"/>
      <c r="C22" s="29"/>
    </row>
    <row r="23" spans="1:11" ht="12.75">
      <c r="A23" s="29" t="s">
        <v>120</v>
      </c>
      <c r="B23" s="29"/>
      <c r="C23" s="29"/>
      <c r="I23" s="29">
        <f>SUM(I11:I21)</f>
        <v>96161</v>
      </c>
      <c r="K23" s="70">
        <f>SUM(K11:K21)</f>
        <v>48960</v>
      </c>
    </row>
    <row r="24" spans="1:3" ht="6" customHeight="1">
      <c r="A24" s="29"/>
      <c r="B24" s="29"/>
      <c r="C24" s="29"/>
    </row>
    <row r="25" spans="1:11" ht="12.75">
      <c r="A25" s="29" t="s">
        <v>121</v>
      </c>
      <c r="B25" s="29"/>
      <c r="C25" s="29"/>
      <c r="I25" s="29">
        <v>-20748</v>
      </c>
      <c r="K25" s="70">
        <v>-25505</v>
      </c>
    </row>
    <row r="26" spans="1:3" ht="6" customHeight="1">
      <c r="A26" s="29"/>
      <c r="B26" s="29"/>
      <c r="C26" s="29"/>
    </row>
    <row r="27" spans="1:11" ht="12.75">
      <c r="A27" s="29" t="s">
        <v>122</v>
      </c>
      <c r="B27" s="29"/>
      <c r="C27" s="29"/>
      <c r="I27" s="29">
        <v>944</v>
      </c>
      <c r="K27" s="70">
        <v>271</v>
      </c>
    </row>
    <row r="28" spans="1:3" ht="6" customHeight="1">
      <c r="A28" s="29"/>
      <c r="B28" s="29"/>
      <c r="C28" s="29"/>
    </row>
    <row r="29" spans="1:11" ht="12.75">
      <c r="A29" s="29" t="s">
        <v>123</v>
      </c>
      <c r="B29" s="29"/>
      <c r="C29" s="29"/>
      <c r="I29" s="71">
        <v>-1077</v>
      </c>
      <c r="K29" s="72">
        <v>-2642</v>
      </c>
    </row>
    <row r="30" spans="1:3" ht="12.75">
      <c r="A30" s="29"/>
      <c r="B30" s="29"/>
      <c r="C30" s="29"/>
    </row>
    <row r="31" spans="1:11" ht="12.75">
      <c r="A31" s="29" t="s">
        <v>124</v>
      </c>
      <c r="B31" s="29"/>
      <c r="C31" s="29"/>
      <c r="I31" s="29">
        <f>SUM(I23:I29)</f>
        <v>75280</v>
      </c>
      <c r="K31" s="70">
        <f>SUM(K23:K29)</f>
        <v>21084</v>
      </c>
    </row>
    <row r="32" spans="1:3" ht="12.75">
      <c r="A32" s="29"/>
      <c r="B32" s="29"/>
      <c r="C32" s="29"/>
    </row>
    <row r="33" spans="1:11" ht="12.75">
      <c r="A33" s="29" t="s">
        <v>125</v>
      </c>
      <c r="B33" s="29"/>
      <c r="C33" s="29"/>
      <c r="I33" s="29">
        <v>107041</v>
      </c>
      <c r="K33" s="70">
        <v>-1763</v>
      </c>
    </row>
    <row r="34" spans="1:3" ht="12.75">
      <c r="A34" s="29"/>
      <c r="B34" s="29"/>
      <c r="C34" s="29"/>
    </row>
    <row r="35" spans="1:11" ht="12.75">
      <c r="A35" s="29" t="s">
        <v>126</v>
      </c>
      <c r="B35" s="29"/>
      <c r="C35" s="29"/>
      <c r="I35" s="29">
        <v>-157829</v>
      </c>
      <c r="K35" s="70">
        <v>-23588</v>
      </c>
    </row>
    <row r="36" spans="1:11" ht="12.75">
      <c r="A36" s="29"/>
      <c r="B36" s="29"/>
      <c r="C36" s="29"/>
      <c r="I36" s="73"/>
      <c r="K36" s="74"/>
    </row>
    <row r="37" spans="1:11" ht="12.75">
      <c r="A37" s="29" t="s">
        <v>127</v>
      </c>
      <c r="B37" s="29"/>
      <c r="C37" s="29"/>
      <c r="I37" s="29">
        <f>SUM(I31:I36)</f>
        <v>24492</v>
      </c>
      <c r="K37" s="70">
        <f>SUM(K31:K36)</f>
        <v>-4267</v>
      </c>
    </row>
    <row r="38" spans="1:3" ht="12.75">
      <c r="A38" s="29"/>
      <c r="B38" s="29"/>
      <c r="C38" s="29"/>
    </row>
    <row r="39" spans="1:11" ht="12.75">
      <c r="A39" s="29" t="s">
        <v>128</v>
      </c>
      <c r="B39" s="29"/>
      <c r="C39" s="29"/>
      <c r="I39" s="29">
        <v>-16100</v>
      </c>
      <c r="K39" s="70">
        <v>-11833</v>
      </c>
    </row>
    <row r="40" spans="1:3" ht="12.75">
      <c r="A40" s="29"/>
      <c r="B40" s="29"/>
      <c r="C40" s="29"/>
    </row>
    <row r="41" spans="1:11" ht="13.5" thickBot="1">
      <c r="A41" s="29" t="s">
        <v>129</v>
      </c>
      <c r="B41" s="29"/>
      <c r="C41" s="29"/>
      <c r="I41" s="75">
        <f>SUM(I37:I40)</f>
        <v>8392</v>
      </c>
      <c r="K41" s="76">
        <f>SUM(K37:K40)</f>
        <v>-16100</v>
      </c>
    </row>
    <row r="42" spans="9:11" ht="13.5" thickTop="1">
      <c r="I42" s="61"/>
      <c r="K42" s="61"/>
    </row>
    <row r="43" ht="12.75">
      <c r="I43" s="61"/>
    </row>
    <row r="44" spans="1:2" ht="12.75">
      <c r="A44" s="77"/>
      <c r="B44" s="77"/>
    </row>
    <row r="45" ht="12.75">
      <c r="B45" s="77"/>
    </row>
    <row r="49" spans="1:2" ht="12.75">
      <c r="A49" s="28" t="s">
        <v>130</v>
      </c>
      <c r="B49" s="28"/>
    </row>
    <row r="50" spans="1:2" ht="12.75">
      <c r="A50" s="28" t="s">
        <v>131</v>
      </c>
      <c r="B50" s="28"/>
    </row>
  </sheetData>
  <printOptions/>
  <pageMargins left="0.75" right="0.17" top="0.75" bottom="1" header="0.5" footer="0.5"/>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30"/>
  <dimension ref="A1:M502"/>
  <sheetViews>
    <sheetView tabSelected="1" workbookViewId="0" topLeftCell="A1">
      <selection activeCell="A1" sqref="A1"/>
    </sheetView>
  </sheetViews>
  <sheetFormatPr defaultColWidth="9.140625" defaultRowHeight="12.75"/>
  <cols>
    <col min="1" max="1" width="3.421875" style="30" customWidth="1"/>
    <col min="2" max="2" width="2.8515625" style="30" customWidth="1"/>
    <col min="3" max="3" width="4.00390625" style="30" customWidth="1"/>
    <col min="4" max="4" width="3.421875" style="30" customWidth="1"/>
    <col min="5" max="5" width="3.57421875" style="30" customWidth="1"/>
    <col min="6" max="6" width="12.57421875" style="30" customWidth="1"/>
    <col min="7" max="7" width="11.57421875" style="30" customWidth="1"/>
    <col min="8" max="8" width="11.421875" style="30" customWidth="1"/>
    <col min="9" max="10" width="12.00390625" style="30" customWidth="1"/>
    <col min="11" max="11" width="10.7109375" style="30" customWidth="1"/>
    <col min="12" max="12" width="12.00390625" style="30" customWidth="1"/>
    <col min="13" max="13" width="7.8515625" style="30" customWidth="1"/>
    <col min="14" max="16384" width="9.140625" style="30" customWidth="1"/>
  </cols>
  <sheetData>
    <row r="1" spans="1:4" ht="12.75">
      <c r="A1" s="78" t="s">
        <v>132</v>
      </c>
      <c r="B1" s="78"/>
      <c r="C1" s="78"/>
      <c r="D1" s="78"/>
    </row>
    <row r="3" spans="1:4" ht="12.75">
      <c r="A3" s="58" t="s">
        <v>133</v>
      </c>
      <c r="B3" s="58" t="s">
        <v>134</v>
      </c>
      <c r="C3" s="58"/>
      <c r="D3" s="58"/>
    </row>
    <row r="5" spans="1:4" ht="12.75">
      <c r="A5" s="79" t="s">
        <v>135</v>
      </c>
      <c r="B5" s="58" t="s">
        <v>136</v>
      </c>
      <c r="C5" s="58"/>
      <c r="D5" s="58"/>
    </row>
    <row r="6" spans="1:4" ht="11.25" customHeight="1">
      <c r="A6" s="79"/>
      <c r="B6" s="58"/>
      <c r="C6" s="58"/>
      <c r="D6" s="58"/>
    </row>
    <row r="7" spans="1:4" ht="12.75">
      <c r="A7" s="79"/>
      <c r="B7" s="58"/>
      <c r="C7" s="58"/>
      <c r="D7" s="58"/>
    </row>
    <row r="8" spans="1:4" ht="12.75">
      <c r="A8" s="79"/>
      <c r="B8" s="58"/>
      <c r="C8" s="58"/>
      <c r="D8" s="58"/>
    </row>
    <row r="9" spans="1:4" ht="12.75">
      <c r="A9" s="79"/>
      <c r="B9" s="58"/>
      <c r="C9" s="58"/>
      <c r="D9" s="58"/>
    </row>
    <row r="10" spans="1:4" ht="12.75">
      <c r="A10" s="79"/>
      <c r="B10" s="58"/>
      <c r="C10" s="58"/>
      <c r="D10" s="58"/>
    </row>
    <row r="11" spans="1:4" ht="12.75">
      <c r="A11" s="79"/>
      <c r="B11" s="58"/>
      <c r="C11" s="58"/>
      <c r="D11" s="58"/>
    </row>
    <row r="12" spans="1:4" ht="12.75">
      <c r="A12" s="79"/>
      <c r="B12" s="58"/>
      <c r="C12" s="58"/>
      <c r="D12" s="58"/>
    </row>
    <row r="13" spans="1:4" ht="12.75">
      <c r="A13" s="79"/>
      <c r="B13" s="58"/>
      <c r="C13" s="58"/>
      <c r="D13" s="58"/>
    </row>
    <row r="14" spans="1:4" ht="12.75">
      <c r="A14" s="79"/>
      <c r="B14" s="58"/>
      <c r="C14" s="58"/>
      <c r="D14" s="58"/>
    </row>
    <row r="15" spans="1:4" ht="12.75">
      <c r="A15" s="79"/>
      <c r="B15" s="58"/>
      <c r="C15" s="58"/>
      <c r="D15" s="58"/>
    </row>
    <row r="16" spans="1:4" ht="12.75">
      <c r="A16" s="79"/>
      <c r="B16" s="58"/>
      <c r="C16" s="58"/>
      <c r="D16" s="58"/>
    </row>
    <row r="17" spans="1:4" ht="12.75">
      <c r="A17" s="79"/>
      <c r="B17" s="58"/>
      <c r="C17" s="58"/>
      <c r="D17" s="58"/>
    </row>
    <row r="18" spans="1:4" ht="12.75">
      <c r="A18" s="79"/>
      <c r="B18" s="58"/>
      <c r="C18" s="58"/>
      <c r="D18" s="58"/>
    </row>
    <row r="20" spans="1:4" ht="12.75">
      <c r="A20" s="79" t="s">
        <v>137</v>
      </c>
      <c r="B20" s="58" t="s">
        <v>138</v>
      </c>
      <c r="C20" s="58"/>
      <c r="D20" s="58"/>
    </row>
    <row r="21" spans="1:4" ht="11.25" customHeight="1">
      <c r="A21" s="79"/>
      <c r="B21" s="58"/>
      <c r="C21" s="58"/>
      <c r="D21" s="58"/>
    </row>
    <row r="22" spans="1:4" ht="12.75">
      <c r="A22" s="79"/>
      <c r="B22" s="58"/>
      <c r="C22" s="58"/>
      <c r="D22" s="58"/>
    </row>
    <row r="23" spans="1:4" ht="12.75">
      <c r="A23" s="79"/>
      <c r="B23" s="58"/>
      <c r="C23" s="58"/>
      <c r="D23" s="58"/>
    </row>
    <row r="24" spans="1:4" ht="12.75">
      <c r="A24" s="79"/>
      <c r="B24" s="58"/>
      <c r="C24" s="58"/>
      <c r="D24" s="58"/>
    </row>
    <row r="25" spans="1:4" ht="12.75">
      <c r="A25" s="79"/>
      <c r="B25" s="58"/>
      <c r="C25" s="58"/>
      <c r="D25" s="58"/>
    </row>
    <row r="26" spans="1:4" ht="12.75">
      <c r="A26" s="79"/>
      <c r="B26" s="58"/>
      <c r="C26" s="58"/>
      <c r="D26" s="58"/>
    </row>
    <row r="27" spans="1:4" ht="12.75">
      <c r="A27" s="79"/>
      <c r="B27" s="58"/>
      <c r="C27" s="58"/>
      <c r="D27" s="58"/>
    </row>
    <row r="28" spans="1:4" ht="12.75">
      <c r="A28" s="79"/>
      <c r="B28" s="58"/>
      <c r="C28" s="58"/>
      <c r="D28" s="58"/>
    </row>
    <row r="29" spans="1:4" ht="12.75">
      <c r="A29" s="79"/>
      <c r="B29" s="58"/>
      <c r="C29" s="58"/>
      <c r="D29" s="58"/>
    </row>
    <row r="30" spans="1:4" ht="12.75">
      <c r="A30" s="79"/>
      <c r="B30" s="58"/>
      <c r="C30" s="58"/>
      <c r="D30" s="58"/>
    </row>
    <row r="31" spans="1:4" ht="12.75">
      <c r="A31" s="79"/>
      <c r="B31" s="58"/>
      <c r="C31" s="58"/>
      <c r="D31" s="58"/>
    </row>
    <row r="32" spans="1:4" ht="12.75">
      <c r="A32" s="79"/>
      <c r="B32" s="58"/>
      <c r="C32" s="58"/>
      <c r="D32" s="58"/>
    </row>
    <row r="33" spans="1:4" ht="12.75">
      <c r="A33" s="79"/>
      <c r="B33" s="58"/>
      <c r="C33" s="58"/>
      <c r="D33" s="58"/>
    </row>
    <row r="52" spans="1:4" ht="12.75">
      <c r="A52" s="79" t="s">
        <v>139</v>
      </c>
      <c r="B52" s="58" t="s">
        <v>140</v>
      </c>
      <c r="C52" s="58"/>
      <c r="D52" s="58"/>
    </row>
    <row r="53" ht="11.25" customHeight="1"/>
    <row r="57" spans="1:4" ht="12.75">
      <c r="A57" s="79" t="s">
        <v>141</v>
      </c>
      <c r="B57" s="58" t="s">
        <v>142</v>
      </c>
      <c r="C57" s="58"/>
      <c r="D57" s="58"/>
    </row>
    <row r="58" spans="1:4" ht="12.75">
      <c r="A58" s="79"/>
      <c r="B58" s="58"/>
      <c r="C58" s="58"/>
      <c r="D58" s="58"/>
    </row>
    <row r="59" spans="1:4" ht="12.75">
      <c r="A59" s="79"/>
      <c r="B59" s="58"/>
      <c r="C59" s="58"/>
      <c r="D59" s="58"/>
    </row>
    <row r="60" spans="1:4" ht="12.75">
      <c r="A60" s="79"/>
      <c r="B60" s="58"/>
      <c r="C60" s="58"/>
      <c r="D60" s="58"/>
    </row>
    <row r="61" spans="1:4" ht="12.75">
      <c r="A61" s="79"/>
      <c r="B61" s="58"/>
      <c r="C61" s="58"/>
      <c r="D61" s="58"/>
    </row>
    <row r="62" spans="1:4" ht="12.75">
      <c r="A62" s="79"/>
      <c r="B62" s="58"/>
      <c r="C62" s="58"/>
      <c r="D62" s="58"/>
    </row>
    <row r="63" spans="1:4" ht="12.75">
      <c r="A63" s="79" t="s">
        <v>143</v>
      </c>
      <c r="B63" s="58" t="s">
        <v>144</v>
      </c>
      <c r="C63" s="58"/>
      <c r="D63" s="58"/>
    </row>
    <row r="64" spans="1:4" ht="11.25" customHeight="1">
      <c r="A64" s="79"/>
      <c r="B64" s="58"/>
      <c r="C64" s="58"/>
      <c r="D64" s="58"/>
    </row>
    <row r="65" spans="1:4" ht="12.75">
      <c r="A65" s="79"/>
      <c r="B65" s="58"/>
      <c r="C65" s="58"/>
      <c r="D65" s="58"/>
    </row>
    <row r="66" spans="1:4" ht="12.75">
      <c r="A66" s="79"/>
      <c r="B66" s="58"/>
      <c r="C66" s="58"/>
      <c r="D66" s="58"/>
    </row>
    <row r="67" spans="1:4" ht="12.75">
      <c r="A67" s="79"/>
      <c r="B67" s="58"/>
      <c r="C67" s="58"/>
      <c r="D67" s="58"/>
    </row>
    <row r="68" spans="1:4" ht="12.75">
      <c r="A68" s="79"/>
      <c r="B68" s="58"/>
      <c r="C68" s="58"/>
      <c r="D68" s="58"/>
    </row>
    <row r="69" spans="1:4" ht="12.75">
      <c r="A69" s="79" t="s">
        <v>145</v>
      </c>
      <c r="B69" s="58" t="s">
        <v>146</v>
      </c>
      <c r="C69" s="58"/>
      <c r="D69" s="58"/>
    </row>
    <row r="70" spans="1:4" ht="12" customHeight="1">
      <c r="A70" s="79"/>
      <c r="B70" s="58"/>
      <c r="C70" s="58"/>
      <c r="D70" s="58"/>
    </row>
    <row r="71" spans="1:4" ht="12.75">
      <c r="A71" s="79"/>
      <c r="B71" s="58"/>
      <c r="C71" s="58"/>
      <c r="D71" s="58"/>
    </row>
    <row r="72" spans="1:4" ht="12.75">
      <c r="A72" s="79"/>
      <c r="B72" s="58"/>
      <c r="C72" s="58"/>
      <c r="D72" s="58"/>
    </row>
    <row r="73" spans="1:4" ht="12.75">
      <c r="A73" s="79"/>
      <c r="B73" s="58"/>
      <c r="C73" s="58"/>
      <c r="D73" s="58"/>
    </row>
    <row r="74" spans="1:4" ht="12.75">
      <c r="A74" s="79"/>
      <c r="B74" s="58"/>
      <c r="C74" s="58"/>
      <c r="D74" s="58"/>
    </row>
    <row r="75" spans="1:4" ht="12.75">
      <c r="A75" s="79" t="s">
        <v>147</v>
      </c>
      <c r="B75" s="58" t="s">
        <v>148</v>
      </c>
      <c r="C75" s="58"/>
      <c r="D75" s="58"/>
    </row>
    <row r="76" spans="1:4" ht="11.25" customHeight="1">
      <c r="A76" s="79"/>
      <c r="B76" s="58"/>
      <c r="C76" s="58"/>
      <c r="D76" s="58"/>
    </row>
    <row r="77" spans="1:4" ht="12.75">
      <c r="A77" s="79"/>
      <c r="B77" s="58"/>
      <c r="C77" s="58"/>
      <c r="D77" s="58"/>
    </row>
    <row r="78" spans="1:4" ht="12.75">
      <c r="A78" s="79"/>
      <c r="B78" s="58"/>
      <c r="C78" s="58"/>
      <c r="D78" s="58"/>
    </row>
    <row r="79" spans="1:4" ht="12.75">
      <c r="A79" s="79"/>
      <c r="B79" s="58"/>
      <c r="C79" s="58"/>
      <c r="D79" s="58"/>
    </row>
    <row r="80" spans="1:4" ht="12.75">
      <c r="A80" s="79"/>
      <c r="B80" s="58"/>
      <c r="C80" s="58"/>
      <c r="D80" s="58"/>
    </row>
    <row r="81" spans="1:4" ht="12.75">
      <c r="A81" s="79"/>
      <c r="B81" s="58"/>
      <c r="C81" s="58"/>
      <c r="D81" s="58"/>
    </row>
    <row r="82" spans="1:4" ht="12.75">
      <c r="A82" s="79" t="s">
        <v>149</v>
      </c>
      <c r="B82" s="58" t="s">
        <v>150</v>
      </c>
      <c r="C82" s="58"/>
      <c r="D82" s="58"/>
    </row>
    <row r="83" ht="12" customHeight="1">
      <c r="A83" s="30" t="s">
        <v>151</v>
      </c>
    </row>
    <row r="84" spans="2:12" ht="12.75">
      <c r="B84" s="58" t="s">
        <v>12</v>
      </c>
      <c r="G84" s="62"/>
      <c r="H84" s="62" t="s">
        <v>152</v>
      </c>
      <c r="I84" s="62" t="s">
        <v>153</v>
      </c>
      <c r="J84" s="62" t="s">
        <v>152</v>
      </c>
      <c r="K84" s="62"/>
      <c r="L84" s="62"/>
    </row>
    <row r="85" spans="7:12" ht="12.75">
      <c r="G85" s="62" t="s">
        <v>154</v>
      </c>
      <c r="H85" s="62" t="s">
        <v>154</v>
      </c>
      <c r="I85" s="62" t="s">
        <v>155</v>
      </c>
      <c r="J85" s="62" t="s">
        <v>156</v>
      </c>
      <c r="K85" s="62" t="s">
        <v>157</v>
      </c>
      <c r="L85" s="62" t="s">
        <v>158</v>
      </c>
    </row>
    <row r="86" ht="12.75">
      <c r="B86" s="58" t="s">
        <v>159</v>
      </c>
    </row>
    <row r="88" spans="2:12" ht="12.75">
      <c r="B88" s="30" t="s">
        <v>305</v>
      </c>
      <c r="G88" s="2">
        <v>98041</v>
      </c>
      <c r="H88" s="2">
        <v>3644</v>
      </c>
      <c r="I88" s="2">
        <v>16529</v>
      </c>
      <c r="J88" s="2">
        <v>83593</v>
      </c>
      <c r="K88" s="2">
        <v>0</v>
      </c>
      <c r="L88" s="2">
        <f>SUM(G88:K88)</f>
        <v>201807</v>
      </c>
    </row>
    <row r="89" spans="2:12" ht="12.75">
      <c r="B89" s="30" t="s">
        <v>306</v>
      </c>
      <c r="G89" s="2"/>
      <c r="H89" s="2"/>
      <c r="I89" s="2"/>
      <c r="J89" s="2"/>
      <c r="K89" s="2"/>
      <c r="L89" s="2"/>
    </row>
    <row r="90" spans="2:12" ht="12.75">
      <c r="B90" s="30" t="s">
        <v>307</v>
      </c>
      <c r="G90" s="2">
        <v>0</v>
      </c>
      <c r="H90" s="2">
        <v>0</v>
      </c>
      <c r="I90" s="2">
        <v>-288</v>
      </c>
      <c r="J90" s="2">
        <v>-83590</v>
      </c>
      <c r="K90" s="2">
        <v>0</v>
      </c>
      <c r="L90" s="2">
        <f>SUM(G90:K90)</f>
        <v>-83878</v>
      </c>
    </row>
    <row r="91" spans="2:12" ht="12.75">
      <c r="B91" s="30" t="s">
        <v>308</v>
      </c>
      <c r="G91" s="80">
        <f aca="true" t="shared" si="0" ref="G91:L91">SUM(G88:G90)</f>
        <v>98041</v>
      </c>
      <c r="H91" s="80">
        <f t="shared" si="0"/>
        <v>3644</v>
      </c>
      <c r="I91" s="80">
        <f t="shared" si="0"/>
        <v>16241</v>
      </c>
      <c r="J91" s="80">
        <f t="shared" si="0"/>
        <v>3</v>
      </c>
      <c r="K91" s="80">
        <f t="shared" si="0"/>
        <v>0</v>
      </c>
      <c r="L91" s="80">
        <f t="shared" si="0"/>
        <v>117929</v>
      </c>
    </row>
    <row r="92" spans="2:12" ht="12.75">
      <c r="B92" s="30" t="s">
        <v>309</v>
      </c>
      <c r="G92" s="2">
        <v>21952</v>
      </c>
      <c r="H92" s="2">
        <v>2037</v>
      </c>
      <c r="I92" s="2">
        <v>-2766</v>
      </c>
      <c r="J92" s="2">
        <v>10710</v>
      </c>
      <c r="K92" s="2">
        <v>-7</v>
      </c>
      <c r="L92" s="2">
        <f>SUM(G92:K92)</f>
        <v>31926</v>
      </c>
    </row>
    <row r="93" spans="2:12" ht="12.75">
      <c r="B93" s="30" t="s">
        <v>22</v>
      </c>
      <c r="G93" s="2"/>
      <c r="H93" s="2"/>
      <c r="I93" s="2"/>
      <c r="J93" s="2"/>
      <c r="K93" s="2"/>
      <c r="L93" s="2">
        <v>-20785</v>
      </c>
    </row>
    <row r="94" spans="2:12" ht="12.75">
      <c r="B94" s="30" t="s">
        <v>310</v>
      </c>
      <c r="G94" s="2"/>
      <c r="H94" s="2"/>
      <c r="I94" s="2"/>
      <c r="J94" s="2"/>
      <c r="K94" s="2"/>
      <c r="L94" s="2"/>
    </row>
    <row r="95" spans="2:12" ht="12.75">
      <c r="B95" s="30" t="s">
        <v>311</v>
      </c>
      <c r="G95" s="2"/>
      <c r="H95" s="2"/>
      <c r="I95" s="2"/>
      <c r="J95" s="2"/>
      <c r="K95" s="2"/>
      <c r="L95" s="4">
        <v>5930</v>
      </c>
    </row>
    <row r="96" spans="2:12" ht="12.75">
      <c r="B96" s="30" t="s">
        <v>312</v>
      </c>
      <c r="G96" s="2"/>
      <c r="H96" s="2"/>
      <c r="I96" s="2"/>
      <c r="J96" s="2"/>
      <c r="K96" s="2"/>
      <c r="L96" s="2">
        <f>SUM(L92:L95)</f>
        <v>17071</v>
      </c>
    </row>
    <row r="97" spans="2:12" ht="12.75">
      <c r="B97" s="30" t="s">
        <v>177</v>
      </c>
      <c r="G97" s="2"/>
      <c r="H97" s="2"/>
      <c r="I97" s="2"/>
      <c r="J97" s="2"/>
      <c r="K97" s="2"/>
      <c r="L97" s="4">
        <v>-2187</v>
      </c>
    </row>
    <row r="98" spans="2:12" ht="12.75">
      <c r="B98" s="30" t="s">
        <v>313</v>
      </c>
      <c r="G98" s="2"/>
      <c r="H98" s="2"/>
      <c r="I98" s="2"/>
      <c r="J98" s="2"/>
      <c r="K98" s="2"/>
      <c r="L98" s="2">
        <f>SUM(L96:L97)</f>
        <v>14884</v>
      </c>
    </row>
    <row r="99" spans="2:12" ht="12.75">
      <c r="B99" s="30" t="s">
        <v>314</v>
      </c>
      <c r="G99" s="2"/>
      <c r="H99" s="2"/>
      <c r="I99" s="2"/>
      <c r="J99" s="2"/>
      <c r="K99" s="2"/>
      <c r="L99" s="2">
        <v>5665</v>
      </c>
    </row>
    <row r="100" spans="2:12" ht="13.5" thickBot="1">
      <c r="B100" s="30" t="s">
        <v>315</v>
      </c>
      <c r="G100" s="2"/>
      <c r="H100" s="2"/>
      <c r="I100" s="2"/>
      <c r="J100" s="2"/>
      <c r="K100" s="2"/>
      <c r="L100" s="81">
        <f>SUM(L98:L99)</f>
        <v>20549</v>
      </c>
    </row>
    <row r="101" spans="7:12" ht="12.75">
      <c r="G101" s="2"/>
      <c r="H101" s="2"/>
      <c r="I101" s="2"/>
      <c r="J101" s="2"/>
      <c r="K101" s="2"/>
      <c r="L101" s="2"/>
    </row>
    <row r="102" spans="7:12" ht="12.75">
      <c r="G102" s="3"/>
      <c r="H102" s="3" t="s">
        <v>152</v>
      </c>
      <c r="I102" s="3" t="s">
        <v>153</v>
      </c>
      <c r="J102" s="3" t="s">
        <v>152</v>
      </c>
      <c r="K102" s="3"/>
      <c r="L102" s="3"/>
    </row>
    <row r="103" spans="7:12" ht="12.75">
      <c r="G103" s="3" t="s">
        <v>154</v>
      </c>
      <c r="H103" s="3" t="s">
        <v>154</v>
      </c>
      <c r="I103" s="3" t="s">
        <v>155</v>
      </c>
      <c r="J103" s="3" t="s">
        <v>156</v>
      </c>
      <c r="K103" s="3" t="s">
        <v>157</v>
      </c>
      <c r="L103" s="3" t="s">
        <v>158</v>
      </c>
    </row>
    <row r="104" spans="2:12" ht="12.75">
      <c r="B104" s="58" t="s">
        <v>160</v>
      </c>
      <c r="G104" s="2"/>
      <c r="H104" s="2"/>
      <c r="I104" s="2"/>
      <c r="J104" s="2"/>
      <c r="K104" s="2"/>
      <c r="L104" s="2"/>
    </row>
    <row r="105" spans="7:12" ht="12.75">
      <c r="G105" s="2"/>
      <c r="H105" s="2"/>
      <c r="I105" s="2"/>
      <c r="J105" s="2"/>
      <c r="K105" s="2"/>
      <c r="L105" s="2"/>
    </row>
    <row r="106" spans="2:12" ht="13.5" thickBot="1">
      <c r="B106" s="30" t="s">
        <v>161</v>
      </c>
      <c r="G106" s="82">
        <v>218</v>
      </c>
      <c r="H106" s="82">
        <v>82</v>
      </c>
      <c r="I106" s="82">
        <v>4239</v>
      </c>
      <c r="J106" s="82">
        <v>36</v>
      </c>
      <c r="K106" s="82">
        <v>7</v>
      </c>
      <c r="L106" s="82">
        <f>SUM(G106:K106)</f>
        <v>4582</v>
      </c>
    </row>
    <row r="107" spans="7:12" ht="12.75">
      <c r="G107" s="12"/>
      <c r="H107" s="12"/>
      <c r="I107" s="12"/>
      <c r="J107" s="12"/>
      <c r="K107" s="12"/>
      <c r="L107" s="12"/>
    </row>
    <row r="108" spans="10:12" s="83" customFormat="1" ht="12.75">
      <c r="J108" s="61"/>
      <c r="K108" s="84"/>
      <c r="L108" s="85"/>
    </row>
    <row r="113" ht="12.75">
      <c r="B113" s="58" t="s">
        <v>318</v>
      </c>
    </row>
    <row r="115" spans="2:12" ht="12.75">
      <c r="B115" s="58" t="s">
        <v>12</v>
      </c>
      <c r="G115" s="62"/>
      <c r="H115" s="62" t="s">
        <v>152</v>
      </c>
      <c r="I115" s="62" t="s">
        <v>153</v>
      </c>
      <c r="J115" s="62" t="s">
        <v>152</v>
      </c>
      <c r="K115" s="62"/>
      <c r="L115" s="62"/>
    </row>
    <row r="116" spans="7:12" ht="12.75">
      <c r="G116" s="62" t="s">
        <v>154</v>
      </c>
      <c r="H116" s="62" t="s">
        <v>154</v>
      </c>
      <c r="I116" s="62" t="s">
        <v>155</v>
      </c>
      <c r="J116" s="62" t="s">
        <v>156</v>
      </c>
      <c r="K116" s="62" t="s">
        <v>157</v>
      </c>
      <c r="L116" s="62" t="s">
        <v>158</v>
      </c>
    </row>
    <row r="117" ht="12.75">
      <c r="B117" s="58" t="s">
        <v>159</v>
      </c>
    </row>
    <row r="119" spans="2:12" ht="12.75">
      <c r="B119" s="30" t="s">
        <v>305</v>
      </c>
      <c r="G119" s="38">
        <v>8041</v>
      </c>
      <c r="H119" s="38">
        <v>2268</v>
      </c>
      <c r="I119" s="38">
        <v>0</v>
      </c>
      <c r="J119" s="38">
        <v>0</v>
      </c>
      <c r="K119" s="38">
        <v>0</v>
      </c>
      <c r="L119" s="38">
        <f>SUM(G119:K119)</f>
        <v>10309</v>
      </c>
    </row>
    <row r="120" spans="2:12" ht="12.75">
      <c r="B120" s="30" t="s">
        <v>306</v>
      </c>
      <c r="G120" s="38"/>
      <c r="H120" s="38"/>
      <c r="I120" s="38"/>
      <c r="J120" s="38"/>
      <c r="K120" s="38"/>
      <c r="L120" s="38"/>
    </row>
    <row r="121" spans="2:12" ht="12.75">
      <c r="B121" s="30" t="s">
        <v>307</v>
      </c>
      <c r="G121" s="38">
        <v>0</v>
      </c>
      <c r="H121" s="38">
        <v>0</v>
      </c>
      <c r="I121" s="38">
        <v>0</v>
      </c>
      <c r="J121" s="38">
        <v>0</v>
      </c>
      <c r="K121" s="38">
        <v>0</v>
      </c>
      <c r="L121" s="38">
        <f>SUM(G121:K121)</f>
        <v>0</v>
      </c>
    </row>
    <row r="122" spans="2:12" ht="12.75">
      <c r="B122" s="30" t="s">
        <v>308</v>
      </c>
      <c r="G122" s="42">
        <f aca="true" t="shared" si="1" ref="G122:L122">SUM(G119:G121)</f>
        <v>8041</v>
      </c>
      <c r="H122" s="42">
        <f t="shared" si="1"/>
        <v>2268</v>
      </c>
      <c r="I122" s="42">
        <f t="shared" si="1"/>
        <v>0</v>
      </c>
      <c r="J122" s="42">
        <f t="shared" si="1"/>
        <v>0</v>
      </c>
      <c r="K122" s="42">
        <f t="shared" si="1"/>
        <v>0</v>
      </c>
      <c r="L122" s="42">
        <f t="shared" si="1"/>
        <v>10309</v>
      </c>
    </row>
    <row r="123" spans="2:12" ht="12.75">
      <c r="B123" s="30" t="s">
        <v>309</v>
      </c>
      <c r="G123" s="38">
        <v>1334</v>
      </c>
      <c r="H123" s="38">
        <v>1003</v>
      </c>
      <c r="I123" s="38">
        <v>0</v>
      </c>
      <c r="J123" s="38">
        <v>0</v>
      </c>
      <c r="K123" s="38">
        <v>0</v>
      </c>
      <c r="L123" s="38">
        <f>SUM(G123:K123)</f>
        <v>2337</v>
      </c>
    </row>
    <row r="124" spans="2:12" ht="12.75">
      <c r="B124" s="30" t="s">
        <v>22</v>
      </c>
      <c r="G124" s="38"/>
      <c r="H124" s="38"/>
      <c r="I124" s="38"/>
      <c r="J124" s="38"/>
      <c r="K124" s="38"/>
      <c r="L124" s="54">
        <v>-3246</v>
      </c>
    </row>
    <row r="125" spans="2:12" ht="12.75">
      <c r="B125" s="30" t="s">
        <v>316</v>
      </c>
      <c r="G125" s="38"/>
      <c r="H125" s="38"/>
      <c r="I125" s="38"/>
      <c r="J125" s="38"/>
      <c r="K125" s="38"/>
      <c r="L125" s="38">
        <f>SUM(L123:L124)</f>
        <v>-909</v>
      </c>
    </row>
    <row r="126" spans="2:12" ht="12.75">
      <c r="B126" s="30" t="s">
        <v>177</v>
      </c>
      <c r="G126" s="38"/>
      <c r="H126" s="38"/>
      <c r="I126" s="38"/>
      <c r="J126" s="38"/>
      <c r="K126" s="38"/>
      <c r="L126" s="38">
        <v>-457</v>
      </c>
    </row>
    <row r="127" spans="2:12" ht="13.5" thickBot="1">
      <c r="B127" s="30" t="s">
        <v>317</v>
      </c>
      <c r="G127" s="38"/>
      <c r="H127" s="38"/>
      <c r="I127" s="38"/>
      <c r="J127" s="38"/>
      <c r="K127" s="38"/>
      <c r="L127" s="86">
        <f>SUM(L125:L126)</f>
        <v>-1366</v>
      </c>
    </row>
    <row r="128" spans="7:12" ht="12.75">
      <c r="G128" s="38"/>
      <c r="H128" s="38"/>
      <c r="I128" s="38"/>
      <c r="J128" s="38"/>
      <c r="K128" s="38"/>
      <c r="L128" s="38"/>
    </row>
    <row r="129" spans="7:12" ht="12.75">
      <c r="G129" s="3"/>
      <c r="H129" s="3" t="s">
        <v>152</v>
      </c>
      <c r="I129" s="3" t="s">
        <v>153</v>
      </c>
      <c r="J129" s="3" t="s">
        <v>152</v>
      </c>
      <c r="K129" s="3"/>
      <c r="L129" s="3"/>
    </row>
    <row r="130" spans="7:12" ht="12.75">
      <c r="G130" s="3" t="s">
        <v>154</v>
      </c>
      <c r="H130" s="3" t="s">
        <v>154</v>
      </c>
      <c r="I130" s="3" t="s">
        <v>155</v>
      </c>
      <c r="J130" s="3" t="s">
        <v>156</v>
      </c>
      <c r="K130" s="3" t="s">
        <v>157</v>
      </c>
      <c r="L130" s="3" t="s">
        <v>158</v>
      </c>
    </row>
    <row r="131" spans="2:12" ht="12.75">
      <c r="B131" s="58" t="s">
        <v>160</v>
      </c>
      <c r="G131" s="2"/>
      <c r="H131" s="2"/>
      <c r="I131" s="2"/>
      <c r="J131" s="2"/>
      <c r="K131" s="2"/>
      <c r="L131" s="2"/>
    </row>
    <row r="132" spans="7:12" ht="12.75">
      <c r="G132" s="38"/>
      <c r="H132" s="38"/>
      <c r="I132" s="38"/>
      <c r="J132" s="38"/>
      <c r="K132" s="38"/>
      <c r="L132" s="38"/>
    </row>
    <row r="133" spans="2:12" ht="13.5" thickBot="1">
      <c r="B133" s="30" t="s">
        <v>161</v>
      </c>
      <c r="G133" s="87">
        <v>218</v>
      </c>
      <c r="H133" s="87">
        <v>58</v>
      </c>
      <c r="I133" s="87">
        <v>0</v>
      </c>
      <c r="J133" s="87">
        <v>0</v>
      </c>
      <c r="K133" s="87">
        <v>0</v>
      </c>
      <c r="L133" s="87">
        <f>SUM(G133:K133)</f>
        <v>276</v>
      </c>
    </row>
    <row r="134" spans="7:12" ht="12.75">
      <c r="G134" s="38"/>
      <c r="H134" s="38"/>
      <c r="I134" s="38"/>
      <c r="J134" s="38"/>
      <c r="K134" s="38"/>
      <c r="L134" s="38"/>
    </row>
    <row r="135" ht="11.25" customHeight="1"/>
    <row r="136" spans="1:4" ht="12.75">
      <c r="A136" s="79" t="s">
        <v>162</v>
      </c>
      <c r="B136" s="58" t="s">
        <v>163</v>
      </c>
      <c r="C136" s="58"/>
      <c r="D136" s="58"/>
    </row>
    <row r="137" spans="1:4" ht="11.25" customHeight="1">
      <c r="A137" s="79"/>
      <c r="B137" s="58"/>
      <c r="C137" s="58"/>
      <c r="D137" s="58"/>
    </row>
    <row r="138" spans="1:4" ht="12.75">
      <c r="A138" s="79"/>
      <c r="B138" s="58"/>
      <c r="C138" s="58"/>
      <c r="D138" s="58"/>
    </row>
    <row r="139" spans="1:4" ht="12.75">
      <c r="A139" s="79"/>
      <c r="B139" s="58"/>
      <c r="C139" s="58"/>
      <c r="D139" s="58"/>
    </row>
    <row r="140" spans="1:4" ht="12.75">
      <c r="A140" s="79"/>
      <c r="B140" s="58"/>
      <c r="C140" s="58"/>
      <c r="D140" s="58"/>
    </row>
    <row r="141" spans="1:4" ht="11.25" customHeight="1">
      <c r="A141" s="79"/>
      <c r="B141" s="58"/>
      <c r="C141" s="58"/>
      <c r="D141" s="58"/>
    </row>
    <row r="142" spans="1:4" ht="10.5" customHeight="1">
      <c r="A142" s="79"/>
      <c r="B142" s="58"/>
      <c r="C142" s="58"/>
      <c r="D142" s="58"/>
    </row>
    <row r="143" spans="1:4" ht="12.75">
      <c r="A143" s="79" t="s">
        <v>164</v>
      </c>
      <c r="B143" s="58" t="s">
        <v>165</v>
      </c>
      <c r="C143" s="58"/>
      <c r="D143" s="58"/>
    </row>
    <row r="144" spans="1:4" ht="10.5" customHeight="1">
      <c r="A144" s="79"/>
      <c r="B144" s="58"/>
      <c r="C144" s="58"/>
      <c r="D144" s="58"/>
    </row>
    <row r="145" spans="1:4" ht="12.75">
      <c r="A145" s="79"/>
      <c r="B145" s="58"/>
      <c r="C145" s="58"/>
      <c r="D145" s="58"/>
    </row>
    <row r="146" spans="1:4" ht="12.75">
      <c r="A146" s="79"/>
      <c r="B146" s="58"/>
      <c r="C146" s="58"/>
      <c r="D146" s="58"/>
    </row>
    <row r="147" spans="1:4" ht="12.75">
      <c r="A147" s="79"/>
      <c r="B147" s="58"/>
      <c r="C147" s="58"/>
      <c r="D147" s="58"/>
    </row>
    <row r="148" spans="1:4" ht="12.75">
      <c r="A148" s="79"/>
      <c r="B148" s="58"/>
      <c r="C148" s="58"/>
      <c r="D148" s="58"/>
    </row>
    <row r="149" spans="1:4" ht="12.75">
      <c r="A149" s="79"/>
      <c r="B149" s="58"/>
      <c r="C149" s="58"/>
      <c r="D149" s="58"/>
    </row>
    <row r="150" spans="1:4" ht="12.75">
      <c r="A150" s="79" t="s">
        <v>166</v>
      </c>
      <c r="B150" s="58" t="s">
        <v>167</v>
      </c>
      <c r="C150" s="58"/>
      <c r="D150" s="58"/>
    </row>
    <row r="151" spans="1:4" ht="12.75">
      <c r="A151" s="79"/>
      <c r="B151" s="58"/>
      <c r="C151" s="58"/>
      <c r="D151" s="58"/>
    </row>
    <row r="152" spans="1:4" ht="12.75">
      <c r="A152" s="79"/>
      <c r="B152" s="58"/>
      <c r="C152" s="58"/>
      <c r="D152" s="58"/>
    </row>
    <row r="153" spans="1:4" ht="12.75">
      <c r="A153" s="79"/>
      <c r="B153" s="58"/>
      <c r="C153" s="58"/>
      <c r="D153" s="58"/>
    </row>
    <row r="154" spans="1:4" ht="12.75">
      <c r="A154" s="79"/>
      <c r="B154" s="58"/>
      <c r="C154" s="58"/>
      <c r="D154" s="58"/>
    </row>
    <row r="155" spans="1:4" ht="12.75">
      <c r="A155" s="79"/>
      <c r="B155" s="58"/>
      <c r="C155" s="58"/>
      <c r="D155" s="58"/>
    </row>
    <row r="156" spans="1:4" ht="12.75">
      <c r="A156" s="79"/>
      <c r="B156" s="58"/>
      <c r="C156" s="58"/>
      <c r="D156" s="58"/>
    </row>
    <row r="157" spans="1:4" ht="12.75">
      <c r="A157" s="79"/>
      <c r="B157" s="58" t="s">
        <v>168</v>
      </c>
      <c r="C157" s="58"/>
      <c r="D157" s="58"/>
    </row>
    <row r="158" spans="1:4" ht="12.75">
      <c r="A158" s="79"/>
      <c r="B158" s="58"/>
      <c r="C158" s="58"/>
      <c r="D158" s="58"/>
    </row>
    <row r="159" spans="1:4" ht="12.75">
      <c r="A159" s="79"/>
      <c r="B159" s="58" t="s">
        <v>169</v>
      </c>
      <c r="C159" s="58"/>
      <c r="D159" s="58"/>
    </row>
    <row r="160" spans="1:4" ht="12.75">
      <c r="A160" s="79"/>
      <c r="B160" s="58"/>
      <c r="C160" s="58"/>
      <c r="D160" s="58"/>
    </row>
    <row r="161" spans="1:10" ht="12.75">
      <c r="A161" s="79"/>
      <c r="B161" s="58"/>
      <c r="H161" s="88" t="s">
        <v>170</v>
      </c>
      <c r="I161" s="89"/>
      <c r="J161" s="88" t="s">
        <v>170</v>
      </c>
    </row>
    <row r="162" spans="1:10" ht="12.75">
      <c r="A162" s="79"/>
      <c r="B162" s="58"/>
      <c r="H162" s="88" t="s">
        <v>171</v>
      </c>
      <c r="I162" s="89"/>
      <c r="J162" s="88" t="s">
        <v>172</v>
      </c>
    </row>
    <row r="163" spans="1:10" ht="12.75">
      <c r="A163" s="79"/>
      <c r="B163" s="58"/>
      <c r="H163" s="88" t="s">
        <v>173</v>
      </c>
      <c r="J163" s="88" t="s">
        <v>174</v>
      </c>
    </row>
    <row r="164" spans="1:10" ht="12.75">
      <c r="A164" s="79"/>
      <c r="B164" s="58"/>
      <c r="H164" s="88" t="s">
        <v>12</v>
      </c>
      <c r="J164" s="88" t="s">
        <v>12</v>
      </c>
    </row>
    <row r="165" spans="1:10" ht="12.75">
      <c r="A165" s="79"/>
      <c r="B165" s="30" t="s">
        <v>13</v>
      </c>
      <c r="H165" s="90">
        <v>10309</v>
      </c>
      <c r="J165" s="90">
        <v>18233</v>
      </c>
    </row>
    <row r="166" spans="1:10" ht="12.75">
      <c r="A166" s="79"/>
      <c r="B166" s="30" t="s">
        <v>14</v>
      </c>
      <c r="H166" s="91">
        <v>-6080</v>
      </c>
      <c r="J166" s="91">
        <v>-13914</v>
      </c>
    </row>
    <row r="167" spans="1:10" ht="15.75" customHeight="1">
      <c r="A167" s="79"/>
      <c r="B167" s="30" t="s">
        <v>15</v>
      </c>
      <c r="H167" s="90">
        <f>SUM(H165:H166)</f>
        <v>4229</v>
      </c>
      <c r="J167" s="90">
        <f>SUM(J165:J166)</f>
        <v>4319</v>
      </c>
    </row>
    <row r="168" spans="1:10" ht="12.75">
      <c r="A168" s="79"/>
      <c r="B168" s="30" t="s">
        <v>16</v>
      </c>
      <c r="H168" s="90">
        <v>394</v>
      </c>
      <c r="J168" s="90">
        <v>1172</v>
      </c>
    </row>
    <row r="169" spans="1:10" ht="12.75">
      <c r="A169" s="79"/>
      <c r="B169" s="30" t="s">
        <v>17</v>
      </c>
      <c r="H169" s="90">
        <v>-223</v>
      </c>
      <c r="J169" s="90">
        <v>-650</v>
      </c>
    </row>
    <row r="170" spans="1:10" ht="12.75">
      <c r="A170" s="79"/>
      <c r="B170" s="30" t="s">
        <v>18</v>
      </c>
      <c r="H170" s="90">
        <v>-1787</v>
      </c>
      <c r="J170" s="90">
        <v>-3083</v>
      </c>
    </row>
    <row r="171" spans="1:10" ht="12.75">
      <c r="A171" s="79"/>
      <c r="B171" s="30" t="s">
        <v>19</v>
      </c>
      <c r="H171" s="92">
        <v>-276</v>
      </c>
      <c r="J171" s="92">
        <v>-600</v>
      </c>
    </row>
    <row r="172" spans="1:10" ht="15.75" customHeight="1">
      <c r="A172" s="79"/>
      <c r="B172" s="30" t="s">
        <v>175</v>
      </c>
      <c r="H172" s="90">
        <f>SUM(H167:H171)</f>
        <v>2337</v>
      </c>
      <c r="J172" s="90">
        <f>SUM(J167:J171)</f>
        <v>1158</v>
      </c>
    </row>
    <row r="173" spans="1:10" ht="12.75">
      <c r="A173" s="79"/>
      <c r="B173" s="30" t="s">
        <v>22</v>
      </c>
      <c r="H173" s="92">
        <v>-3246</v>
      </c>
      <c r="J173" s="92">
        <v>-4978</v>
      </c>
    </row>
    <row r="174" spans="1:10" ht="16.5" customHeight="1">
      <c r="A174" s="79"/>
      <c r="B174" s="30" t="s">
        <v>176</v>
      </c>
      <c r="H174" s="90">
        <f>SUM(H172:H173)</f>
        <v>-909</v>
      </c>
      <c r="J174" s="90">
        <f>SUM(J172:J173)</f>
        <v>-3820</v>
      </c>
    </row>
    <row r="175" spans="1:10" ht="12.75">
      <c r="A175" s="79"/>
      <c r="B175" s="30" t="s">
        <v>177</v>
      </c>
      <c r="H175" s="90">
        <v>-457</v>
      </c>
      <c r="J175" s="90">
        <v>-880</v>
      </c>
    </row>
    <row r="176" spans="1:10" ht="17.25" customHeight="1">
      <c r="A176" s="79"/>
      <c r="B176" s="30" t="s">
        <v>178</v>
      </c>
      <c r="H176" s="93">
        <f>SUM(H174:H175)</f>
        <v>-1366</v>
      </c>
      <c r="J176" s="93">
        <f>SUM(J174:J175)</f>
        <v>-4700</v>
      </c>
    </row>
    <row r="177" spans="1:10" ht="12.75">
      <c r="A177" s="79"/>
      <c r="H177" s="94"/>
      <c r="J177" s="94"/>
    </row>
    <row r="178" spans="1:10" ht="12.75">
      <c r="A178" s="79"/>
      <c r="H178" s="94"/>
      <c r="J178" s="94"/>
    </row>
    <row r="179" spans="1:10" ht="12.75">
      <c r="A179" s="79"/>
      <c r="B179" s="58" t="s">
        <v>179</v>
      </c>
      <c r="H179" s="90"/>
      <c r="J179" s="90"/>
    </row>
    <row r="180" spans="1:10" ht="12.75">
      <c r="A180" s="79"/>
      <c r="B180" s="30" t="s">
        <v>180</v>
      </c>
      <c r="H180" s="90">
        <v>50500</v>
      </c>
      <c r="J180" s="90">
        <v>11594</v>
      </c>
    </row>
    <row r="181" spans="1:10" ht="12.75">
      <c r="A181" s="79"/>
      <c r="B181" s="30" t="s">
        <v>181</v>
      </c>
      <c r="H181" s="90">
        <v>29882</v>
      </c>
      <c r="J181" s="90">
        <v>-1731</v>
      </c>
    </row>
    <row r="182" spans="1:10" ht="12.75">
      <c r="A182" s="79"/>
      <c r="B182" s="30" t="s">
        <v>182</v>
      </c>
      <c r="H182" s="90">
        <v>-82061</v>
      </c>
      <c r="J182" s="90">
        <v>-10879</v>
      </c>
    </row>
    <row r="183" spans="1:10" ht="12.75">
      <c r="A183" s="79"/>
      <c r="B183" s="30" t="s">
        <v>183</v>
      </c>
      <c r="H183" s="93">
        <f>SUM(H180:H182)</f>
        <v>-1679</v>
      </c>
      <c r="J183" s="93">
        <f>SUM(J180:J182)</f>
        <v>-1016</v>
      </c>
    </row>
    <row r="184" spans="1:9" ht="20.25" customHeight="1">
      <c r="A184" s="79"/>
      <c r="B184" s="58"/>
      <c r="G184" s="58"/>
      <c r="H184" s="95"/>
      <c r="I184" s="96"/>
    </row>
    <row r="185" spans="1:8" ht="12.75">
      <c r="A185" s="79"/>
      <c r="B185" s="58" t="s">
        <v>184</v>
      </c>
      <c r="G185" s="58"/>
      <c r="H185" s="58"/>
    </row>
    <row r="186" spans="1:8" ht="12.75">
      <c r="A186" s="79"/>
      <c r="B186" s="58" t="s">
        <v>185</v>
      </c>
      <c r="G186" s="58"/>
      <c r="H186" s="58"/>
    </row>
    <row r="187" spans="1:10" ht="12.75">
      <c r="A187" s="79"/>
      <c r="H187" s="88" t="s">
        <v>173</v>
      </c>
      <c r="I187" s="89"/>
      <c r="J187" s="88" t="s">
        <v>174</v>
      </c>
    </row>
    <row r="188" spans="1:10" ht="12.75">
      <c r="A188" s="79"/>
      <c r="B188" s="58"/>
      <c r="H188" s="88" t="s">
        <v>12</v>
      </c>
      <c r="I188" s="89"/>
      <c r="J188" s="88" t="s">
        <v>12</v>
      </c>
    </row>
    <row r="189" spans="1:8" ht="12.75">
      <c r="A189" s="79"/>
      <c r="B189" s="58" t="s">
        <v>186</v>
      </c>
      <c r="H189" s="58"/>
    </row>
    <row r="190" spans="1:10" ht="12.75">
      <c r="A190" s="79"/>
      <c r="B190" s="30" t="s">
        <v>187</v>
      </c>
      <c r="H190" s="96">
        <v>235563</v>
      </c>
      <c r="I190" s="96"/>
      <c r="J190" s="96">
        <v>234313</v>
      </c>
    </row>
    <row r="191" spans="1:10" ht="12.75">
      <c r="A191" s="79"/>
      <c r="B191" s="30" t="s">
        <v>188</v>
      </c>
      <c r="H191" s="96">
        <v>160345</v>
      </c>
      <c r="I191" s="96"/>
      <c r="J191" s="96">
        <v>121262</v>
      </c>
    </row>
    <row r="192" spans="1:10" ht="12.75">
      <c r="A192" s="79"/>
      <c r="B192" s="30" t="s">
        <v>189</v>
      </c>
      <c r="H192" s="96">
        <v>-295651</v>
      </c>
      <c r="I192" s="96"/>
      <c r="J192" s="96">
        <v>-227224</v>
      </c>
    </row>
    <row r="193" spans="1:10" ht="12.75">
      <c r="A193" s="79"/>
      <c r="B193" s="30" t="s">
        <v>190</v>
      </c>
      <c r="H193" s="96">
        <v>-21249</v>
      </c>
      <c r="I193" s="96"/>
      <c r="J193" s="96">
        <v>-27624</v>
      </c>
    </row>
    <row r="194" spans="1:10" ht="12.75">
      <c r="A194" s="79"/>
      <c r="B194" s="30" t="s">
        <v>191</v>
      </c>
      <c r="H194" s="97">
        <v>-12500</v>
      </c>
      <c r="I194" s="96"/>
      <c r="J194" s="96">
        <v>-12500</v>
      </c>
    </row>
    <row r="195" spans="1:10" ht="15" customHeight="1">
      <c r="A195" s="79"/>
      <c r="B195" s="58"/>
      <c r="H195" s="96">
        <f>SUM(H190:H194)</f>
        <v>66508</v>
      </c>
      <c r="I195" s="96"/>
      <c r="J195" s="98">
        <f>SUM(J190:J194)</f>
        <v>88227</v>
      </c>
    </row>
    <row r="196" spans="1:10" ht="12.75" customHeight="1">
      <c r="A196" s="79"/>
      <c r="B196" s="30" t="s">
        <v>192</v>
      </c>
      <c r="H196" s="96">
        <v>9839</v>
      </c>
      <c r="I196" s="96"/>
      <c r="J196" s="96"/>
    </row>
    <row r="197" spans="1:10" ht="15.75" customHeight="1">
      <c r="A197" s="79"/>
      <c r="B197" s="58" t="s">
        <v>193</v>
      </c>
      <c r="H197" s="98">
        <f>SUM(H195:H196)</f>
        <v>76347</v>
      </c>
      <c r="I197" s="96"/>
      <c r="J197" s="96"/>
    </row>
    <row r="198" spans="1:10" ht="12.75">
      <c r="A198" s="79"/>
      <c r="B198" s="58"/>
      <c r="H198" s="96"/>
      <c r="I198" s="96"/>
      <c r="J198" s="96"/>
    </row>
    <row r="199" spans="1:10" ht="12.75">
      <c r="A199" s="79"/>
      <c r="B199" s="58" t="s">
        <v>194</v>
      </c>
      <c r="H199" s="96"/>
      <c r="I199" s="96"/>
      <c r="J199" s="96"/>
    </row>
    <row r="200" spans="1:10" ht="12.75">
      <c r="A200" s="79"/>
      <c r="B200" s="30" t="s">
        <v>195</v>
      </c>
      <c r="H200" s="96">
        <v>77252</v>
      </c>
      <c r="I200" s="96"/>
      <c r="J200" s="96"/>
    </row>
    <row r="201" spans="1:10" ht="12.75">
      <c r="A201" s="79"/>
      <c r="B201" s="30" t="s">
        <v>196</v>
      </c>
      <c r="H201" s="96">
        <v>-905</v>
      </c>
      <c r="I201" s="96"/>
      <c r="J201" s="96"/>
    </row>
    <row r="202" spans="1:10" ht="12.75">
      <c r="A202" s="79"/>
      <c r="B202" s="58"/>
      <c r="H202" s="98">
        <f>SUM(H200:H201)</f>
        <v>76347</v>
      </c>
      <c r="I202" s="96"/>
      <c r="J202" s="96"/>
    </row>
    <row r="203" spans="1:10" ht="12.75">
      <c r="A203" s="79"/>
      <c r="B203" s="58"/>
      <c r="H203" s="96"/>
      <c r="I203" s="96"/>
      <c r="J203" s="96"/>
    </row>
    <row r="204" spans="1:10" ht="12.75">
      <c r="A204" s="79"/>
      <c r="B204" s="58" t="s">
        <v>197</v>
      </c>
      <c r="H204" s="96"/>
      <c r="I204" s="96"/>
      <c r="J204" s="96"/>
    </row>
    <row r="205" spans="1:10" ht="12.75">
      <c r="A205" s="79"/>
      <c r="B205" s="30" t="s">
        <v>198</v>
      </c>
      <c r="H205" s="96">
        <v>76347</v>
      </c>
      <c r="I205" s="96"/>
      <c r="J205" s="96"/>
    </row>
    <row r="206" spans="1:10" ht="12.75">
      <c r="A206" s="79"/>
      <c r="B206" s="30" t="s">
        <v>199</v>
      </c>
      <c r="H206" s="96">
        <v>-2610</v>
      </c>
      <c r="I206" s="96"/>
      <c r="J206" s="96"/>
    </row>
    <row r="207" spans="1:10" ht="12.75">
      <c r="A207" s="79"/>
      <c r="B207" s="58"/>
      <c r="H207" s="98">
        <f>SUM(H205:H206)</f>
        <v>73737</v>
      </c>
      <c r="I207" s="96"/>
      <c r="J207" s="96"/>
    </row>
    <row r="208" spans="1:10" ht="12.75">
      <c r="A208" s="79"/>
      <c r="B208" s="58"/>
      <c r="H208" s="96"/>
      <c r="I208" s="96"/>
      <c r="J208" s="96"/>
    </row>
    <row r="209" spans="1:10" ht="12.75">
      <c r="A209" s="88" t="s">
        <v>200</v>
      </c>
      <c r="B209" s="58" t="s">
        <v>201</v>
      </c>
      <c r="H209" s="96"/>
      <c r="I209" s="96"/>
      <c r="J209" s="96"/>
    </row>
    <row r="210" spans="1:10" ht="12.75">
      <c r="A210" s="79"/>
      <c r="B210" s="30" t="s">
        <v>202</v>
      </c>
      <c r="H210" s="96">
        <v>7800</v>
      </c>
      <c r="I210" s="96"/>
      <c r="J210" s="96"/>
    </row>
    <row r="211" spans="1:10" ht="12.75">
      <c r="A211" s="79"/>
      <c r="B211" s="30" t="s">
        <v>203</v>
      </c>
      <c r="H211" s="96">
        <v>2039</v>
      </c>
      <c r="I211" s="96"/>
      <c r="J211" s="96"/>
    </row>
    <row r="212" spans="1:10" ht="12.75">
      <c r="A212" s="79"/>
      <c r="B212" s="58"/>
      <c r="H212" s="98">
        <f>SUM(H210:H211)</f>
        <v>9839</v>
      </c>
      <c r="I212" s="96"/>
      <c r="J212" s="96"/>
    </row>
    <row r="213" spans="1:4" ht="12.75">
      <c r="A213" s="79"/>
      <c r="B213" s="58"/>
      <c r="C213" s="58"/>
      <c r="D213" s="58"/>
    </row>
    <row r="214" spans="1:4" ht="12.75">
      <c r="A214" s="79" t="s">
        <v>204</v>
      </c>
      <c r="B214" s="58" t="s">
        <v>205</v>
      </c>
      <c r="C214" s="58"/>
      <c r="D214" s="58"/>
    </row>
    <row r="215" ht="10.5" customHeight="1"/>
    <row r="216" ht="12.75">
      <c r="B216" s="30" t="s">
        <v>206</v>
      </c>
    </row>
    <row r="217" spans="9:12" ht="12.75">
      <c r="I217" s="133" t="s">
        <v>207</v>
      </c>
      <c r="J217" s="133"/>
      <c r="K217" s="133" t="s">
        <v>208</v>
      </c>
      <c r="L217" s="133"/>
    </row>
    <row r="218" spans="9:12" ht="12.75">
      <c r="I218" s="99" t="s">
        <v>209</v>
      </c>
      <c r="J218" s="34" t="s">
        <v>210</v>
      </c>
      <c r="K218" s="99" t="str">
        <f>+I218</f>
        <v>21/05/2004</v>
      </c>
      <c r="L218" s="34" t="s">
        <v>210</v>
      </c>
    </row>
    <row r="219" spans="9:12" ht="12.75">
      <c r="I219" s="89" t="s">
        <v>211</v>
      </c>
      <c r="J219" s="89" t="s">
        <v>211</v>
      </c>
      <c r="K219" s="89" t="s">
        <v>211</v>
      </c>
      <c r="L219" s="89" t="s">
        <v>211</v>
      </c>
    </row>
    <row r="220" ht="12.75">
      <c r="B220" s="30" t="s">
        <v>212</v>
      </c>
    </row>
    <row r="221" spans="2:4" ht="12.75">
      <c r="B221" s="100" t="s">
        <v>213</v>
      </c>
      <c r="C221" s="100"/>
      <c r="D221" s="100"/>
    </row>
    <row r="222" spans="3:12" ht="12.75">
      <c r="C222" s="101" t="s">
        <v>214</v>
      </c>
      <c r="I222" s="102">
        <v>0</v>
      </c>
      <c r="J222" s="102">
        <v>0</v>
      </c>
      <c r="K222" s="103">
        <v>49639</v>
      </c>
      <c r="L222" s="103">
        <v>53385</v>
      </c>
    </row>
    <row r="223" spans="3:12" ht="12.75">
      <c r="C223" s="101"/>
      <c r="I223" s="102"/>
      <c r="J223" s="102"/>
      <c r="K223" s="104"/>
      <c r="L223" s="104"/>
    </row>
    <row r="224" spans="3:12" ht="12.75">
      <c r="C224" s="101" t="s">
        <v>215</v>
      </c>
      <c r="I224" s="102">
        <v>0</v>
      </c>
      <c r="J224" s="102">
        <v>0</v>
      </c>
      <c r="K224" s="104">
        <v>560</v>
      </c>
      <c r="L224" s="104">
        <v>8640</v>
      </c>
    </row>
    <row r="225" ht="12" customHeight="1">
      <c r="K225" s="103"/>
    </row>
    <row r="226" spans="2:11" ht="12.75">
      <c r="B226" s="30" t="s">
        <v>216</v>
      </c>
      <c r="K226" s="103"/>
    </row>
    <row r="227" spans="3:12" ht="12.75">
      <c r="C227" s="101" t="s">
        <v>217</v>
      </c>
      <c r="I227" s="102">
        <v>0</v>
      </c>
      <c r="J227" s="103">
        <v>1426</v>
      </c>
      <c r="K227" s="89" t="s">
        <v>37</v>
      </c>
      <c r="L227" s="89" t="s">
        <v>37</v>
      </c>
    </row>
    <row r="228" spans="3:12" ht="9" customHeight="1">
      <c r="C228" s="101"/>
      <c r="I228" s="103"/>
      <c r="J228" s="103"/>
      <c r="K228" s="89"/>
      <c r="L228" s="89"/>
    </row>
    <row r="229" ht="10.5" customHeight="1">
      <c r="A229" s="30" t="s">
        <v>218</v>
      </c>
    </row>
    <row r="230" spans="1:4" ht="12.75">
      <c r="A230" s="79" t="s">
        <v>219</v>
      </c>
      <c r="B230" s="58" t="s">
        <v>220</v>
      </c>
      <c r="C230" s="58"/>
      <c r="D230" s="58"/>
    </row>
    <row r="232" spans="1:4" ht="12.75">
      <c r="A232" s="79" t="s">
        <v>221</v>
      </c>
      <c r="B232" s="79" t="s">
        <v>222</v>
      </c>
      <c r="C232" s="79"/>
      <c r="D232" s="79"/>
    </row>
    <row r="233" spans="1:4" ht="12.75">
      <c r="A233" s="79"/>
      <c r="B233" s="79"/>
      <c r="C233" s="79"/>
      <c r="D233" s="79"/>
    </row>
    <row r="234" spans="1:4" ht="12.75">
      <c r="A234" s="79"/>
      <c r="B234" s="79"/>
      <c r="C234" s="79"/>
      <c r="D234" s="79"/>
    </row>
    <row r="235" spans="1:4" ht="12.75">
      <c r="A235" s="79"/>
      <c r="B235" s="79"/>
      <c r="C235" s="79"/>
      <c r="D235" s="79"/>
    </row>
    <row r="236" spans="1:4" ht="12.75">
      <c r="A236" s="79"/>
      <c r="B236" s="79"/>
      <c r="C236" s="79"/>
      <c r="D236" s="79"/>
    </row>
    <row r="237" spans="1:4" ht="12.75">
      <c r="A237" s="79"/>
      <c r="B237" s="79"/>
      <c r="C237" s="79"/>
      <c r="D237" s="79"/>
    </row>
    <row r="238" spans="1:4" ht="12.75">
      <c r="A238" s="79"/>
      <c r="B238" s="79"/>
      <c r="C238" s="79"/>
      <c r="D238" s="79"/>
    </row>
    <row r="239" spans="1:4" ht="12.75">
      <c r="A239" s="79"/>
      <c r="B239" s="79"/>
      <c r="C239" s="79"/>
      <c r="D239" s="79"/>
    </row>
    <row r="240" spans="1:4" ht="12.75">
      <c r="A240" s="79"/>
      <c r="B240" s="79"/>
      <c r="C240" s="79"/>
      <c r="D240" s="79"/>
    </row>
    <row r="241" spans="1:4" ht="12.75">
      <c r="A241" s="79"/>
      <c r="B241" s="79"/>
      <c r="C241" s="79"/>
      <c r="D241" s="79"/>
    </row>
    <row r="242" spans="1:4" ht="12.75">
      <c r="A242" s="79"/>
      <c r="B242" s="79"/>
      <c r="C242" s="79"/>
      <c r="D242" s="79"/>
    </row>
    <row r="243" spans="1:4" ht="12.75">
      <c r="A243" s="79"/>
      <c r="B243" s="79"/>
      <c r="C243" s="79"/>
      <c r="D243" s="79"/>
    </row>
    <row r="244" spans="1:4" ht="12.75">
      <c r="A244" s="79"/>
      <c r="B244" s="79"/>
      <c r="C244" s="79"/>
      <c r="D244" s="79"/>
    </row>
    <row r="245" spans="1:4" ht="12.75">
      <c r="A245" s="79"/>
      <c r="B245" s="30" t="s">
        <v>223</v>
      </c>
      <c r="C245" s="79"/>
      <c r="D245" s="79"/>
    </row>
    <row r="246" spans="1:4" ht="12.75">
      <c r="A246" s="79"/>
      <c r="B246" s="105"/>
      <c r="C246" s="79"/>
      <c r="D246" s="79"/>
    </row>
    <row r="247" spans="1:4" ht="12.75">
      <c r="A247" s="79"/>
      <c r="B247" s="105"/>
      <c r="C247" s="79"/>
      <c r="D247" s="79"/>
    </row>
    <row r="248" spans="1:4" ht="12.75">
      <c r="A248" s="79"/>
      <c r="B248" s="30" t="s">
        <v>224</v>
      </c>
      <c r="C248" s="79"/>
      <c r="D248" s="79"/>
    </row>
    <row r="249" spans="1:4" ht="12.75">
      <c r="A249" s="79"/>
      <c r="B249" s="105"/>
      <c r="C249" s="79"/>
      <c r="D249" s="79"/>
    </row>
    <row r="250" spans="1:4" ht="12.75">
      <c r="A250" s="79"/>
      <c r="B250" s="105"/>
      <c r="C250" s="79"/>
      <c r="D250" s="79"/>
    </row>
    <row r="251" spans="1:4" ht="12.75">
      <c r="A251" s="79"/>
      <c r="B251" s="30" t="s">
        <v>225</v>
      </c>
      <c r="C251" s="79"/>
      <c r="D251" s="79"/>
    </row>
    <row r="252" spans="1:4" ht="12.75">
      <c r="A252" s="79"/>
      <c r="B252" s="79"/>
      <c r="C252" s="79"/>
      <c r="D252" s="79"/>
    </row>
    <row r="253" spans="1:4" ht="12.75">
      <c r="A253" s="79"/>
      <c r="B253" s="79"/>
      <c r="C253" s="79"/>
      <c r="D253" s="79"/>
    </row>
    <row r="254" spans="1:4" ht="12.75">
      <c r="A254" s="79" t="s">
        <v>226</v>
      </c>
      <c r="B254" s="79" t="s">
        <v>227</v>
      </c>
      <c r="C254" s="79"/>
      <c r="D254" s="79"/>
    </row>
    <row r="255" spans="1:4" ht="12.75">
      <c r="A255" s="79"/>
      <c r="B255" s="79"/>
      <c r="C255" s="79"/>
      <c r="D255" s="79"/>
    </row>
    <row r="256" spans="1:4" ht="12.75">
      <c r="A256" s="79"/>
      <c r="B256" s="79"/>
      <c r="C256" s="79"/>
      <c r="D256" s="79"/>
    </row>
    <row r="257" spans="1:4" ht="12.75">
      <c r="A257" s="79"/>
      <c r="B257" s="79"/>
      <c r="C257" s="79"/>
      <c r="D257" s="79"/>
    </row>
    <row r="258" spans="1:4" ht="12.75">
      <c r="A258" s="79"/>
      <c r="B258" s="79"/>
      <c r="C258" s="79"/>
      <c r="D258" s="79"/>
    </row>
    <row r="259" spans="1:4" ht="12.75">
      <c r="A259" s="79"/>
      <c r="B259" s="79"/>
      <c r="C259" s="79"/>
      <c r="D259" s="79"/>
    </row>
    <row r="260" spans="1:4" ht="12.75">
      <c r="A260" s="79"/>
      <c r="B260" s="79"/>
      <c r="C260" s="79"/>
      <c r="D260" s="79"/>
    </row>
    <row r="261" spans="1:4" ht="12.75">
      <c r="A261" s="79"/>
      <c r="B261" s="79"/>
      <c r="C261" s="79"/>
      <c r="D261" s="79"/>
    </row>
    <row r="262" spans="1:4" ht="12.75">
      <c r="A262" s="79"/>
      <c r="B262" s="79"/>
      <c r="C262" s="79"/>
      <c r="D262" s="79"/>
    </row>
    <row r="263" spans="1:4" ht="12.75">
      <c r="A263" s="79"/>
      <c r="B263" s="79"/>
      <c r="C263" s="79"/>
      <c r="D263" s="79"/>
    </row>
    <row r="264" spans="1:4" ht="12.75">
      <c r="A264" s="79"/>
      <c r="B264" s="79"/>
      <c r="C264" s="79"/>
      <c r="D264" s="79"/>
    </row>
    <row r="265" spans="1:4" ht="12.75">
      <c r="A265" s="79"/>
      <c r="B265" s="79"/>
      <c r="C265" s="79"/>
      <c r="D265" s="79"/>
    </row>
    <row r="266" spans="1:4" ht="12.75">
      <c r="A266" s="79"/>
      <c r="B266" s="79"/>
      <c r="C266" s="79"/>
      <c r="D266" s="79"/>
    </row>
    <row r="267" spans="1:4" ht="12.75">
      <c r="A267" s="79" t="s">
        <v>228</v>
      </c>
      <c r="B267" s="79" t="s">
        <v>229</v>
      </c>
      <c r="C267" s="79"/>
      <c r="D267" s="79"/>
    </row>
    <row r="268" spans="1:4" ht="12.75">
      <c r="A268" s="79"/>
      <c r="B268" s="79"/>
      <c r="C268" s="79"/>
      <c r="D268" s="79"/>
    </row>
    <row r="269" spans="1:4" ht="12.75">
      <c r="A269" s="79"/>
      <c r="B269" s="79"/>
      <c r="C269" s="79"/>
      <c r="D269" s="79"/>
    </row>
    <row r="270" spans="1:4" ht="12.75">
      <c r="A270" s="79"/>
      <c r="B270" s="79"/>
      <c r="C270" s="79"/>
      <c r="D270" s="79"/>
    </row>
    <row r="271" spans="1:4" ht="12.75">
      <c r="A271" s="79"/>
      <c r="B271" s="79"/>
      <c r="C271" s="79"/>
      <c r="D271" s="79"/>
    </row>
    <row r="272" spans="1:4" ht="12.75">
      <c r="A272" s="79"/>
      <c r="B272" s="79"/>
      <c r="C272" s="79"/>
      <c r="D272" s="79"/>
    </row>
    <row r="273" spans="1:4" ht="12.75">
      <c r="A273" s="79"/>
      <c r="B273" s="79"/>
      <c r="C273" s="79"/>
      <c r="D273" s="79"/>
    </row>
    <row r="274" spans="1:4" ht="12.75">
      <c r="A274" s="79" t="s">
        <v>230</v>
      </c>
      <c r="B274" s="79" t="s">
        <v>231</v>
      </c>
      <c r="C274" s="79"/>
      <c r="D274" s="79"/>
    </row>
    <row r="275" spans="1:4" ht="12.75">
      <c r="A275" s="79"/>
      <c r="B275" s="79"/>
      <c r="C275" s="79"/>
      <c r="D275" s="79"/>
    </row>
    <row r="276" spans="1:4" ht="12.75">
      <c r="A276" s="79"/>
      <c r="B276" s="79"/>
      <c r="C276" s="79"/>
      <c r="D276" s="79"/>
    </row>
    <row r="277" spans="1:4" ht="12.75">
      <c r="A277" s="79"/>
      <c r="B277" s="79"/>
      <c r="C277" s="79"/>
      <c r="D277" s="79"/>
    </row>
    <row r="278" spans="1:4" ht="12.75">
      <c r="A278" s="79"/>
      <c r="B278" s="79"/>
      <c r="C278" s="79"/>
      <c r="D278" s="79"/>
    </row>
    <row r="279" spans="1:12" ht="12.75">
      <c r="A279" s="79" t="s">
        <v>232</v>
      </c>
      <c r="B279" s="79" t="s">
        <v>177</v>
      </c>
      <c r="J279" s="89" t="s">
        <v>6</v>
      </c>
      <c r="K279" s="89"/>
      <c r="L279" s="89" t="s">
        <v>233</v>
      </c>
    </row>
    <row r="280" spans="9:12" ht="12.75">
      <c r="I280" s="32"/>
      <c r="J280" s="106" t="s">
        <v>8</v>
      </c>
      <c r="K280" s="89"/>
      <c r="L280" s="106" t="s">
        <v>9</v>
      </c>
    </row>
    <row r="281" spans="10:12" ht="12.75">
      <c r="J281" s="106" t="str">
        <f>'KLSE BS'!E5</f>
        <v>31/03/04</v>
      </c>
      <c r="K281" s="89"/>
      <c r="L281" s="106" t="str">
        <f>J281</f>
        <v>31/03/04</v>
      </c>
    </row>
    <row r="282" spans="10:12" ht="12.75">
      <c r="J282" s="106" t="str">
        <f>'KLSE BS'!E6</f>
        <v>RM'000</v>
      </c>
      <c r="K282" s="89"/>
      <c r="L282" s="106" t="str">
        <f>J282</f>
        <v>RM'000</v>
      </c>
    </row>
    <row r="283" spans="2:12" ht="12.75">
      <c r="B283" s="30" t="s">
        <v>234</v>
      </c>
      <c r="J283" s="89"/>
      <c r="K283" s="89"/>
      <c r="L283" s="89"/>
    </row>
    <row r="284" spans="1:12" ht="12.75">
      <c r="A284" s="107"/>
      <c r="B284" s="107"/>
      <c r="C284" s="30" t="s">
        <v>235</v>
      </c>
      <c r="J284" s="108">
        <f>L284+128</f>
        <v>-33</v>
      </c>
      <c r="K284" s="109"/>
      <c r="L284" s="108">
        <v>-161</v>
      </c>
    </row>
    <row r="285" spans="3:12" ht="12.75">
      <c r="C285" s="30" t="s">
        <v>236</v>
      </c>
      <c r="J285" s="108">
        <f>L285+1675</f>
        <v>-1013</v>
      </c>
      <c r="K285" s="109"/>
      <c r="L285" s="108">
        <v>-2688</v>
      </c>
    </row>
    <row r="286" spans="2:12" ht="12.75">
      <c r="B286" s="30" t="s">
        <v>237</v>
      </c>
      <c r="J286" s="108"/>
      <c r="K286" s="109"/>
      <c r="L286" s="108"/>
    </row>
    <row r="287" spans="3:12" ht="12.75">
      <c r="C287" s="30" t="s">
        <v>235</v>
      </c>
      <c r="J287" s="108">
        <f>L287+296</f>
        <v>1062</v>
      </c>
      <c r="K287" s="109"/>
      <c r="L287" s="108">
        <v>766</v>
      </c>
    </row>
    <row r="288" spans="2:12" ht="12.75">
      <c r="B288" s="30" t="s">
        <v>238</v>
      </c>
      <c r="J288" s="108">
        <f>L288</f>
        <v>-104</v>
      </c>
      <c r="K288" s="109"/>
      <c r="L288" s="108">
        <v>-104</v>
      </c>
    </row>
    <row r="289" spans="10:12" ht="13.5" thickBot="1">
      <c r="J289" s="110">
        <f>SUM(J284:J288)</f>
        <v>-88</v>
      </c>
      <c r="K289" s="109"/>
      <c r="L289" s="110">
        <f>SUM(L284:L288)</f>
        <v>-2187</v>
      </c>
    </row>
    <row r="290" spans="10:12" ht="13.5" thickTop="1">
      <c r="J290" s="61"/>
      <c r="L290" s="61"/>
    </row>
    <row r="291" spans="10:12" ht="12.75">
      <c r="J291" s="61"/>
      <c r="L291" s="61"/>
    </row>
    <row r="292" spans="10:12" ht="12.75">
      <c r="J292" s="61"/>
      <c r="L292" s="61"/>
    </row>
    <row r="293" spans="10:12" ht="12.75">
      <c r="J293" s="61"/>
      <c r="L293" s="61"/>
    </row>
    <row r="294" spans="10:12" ht="12.75">
      <c r="J294" s="61"/>
      <c r="L294" s="61"/>
    </row>
    <row r="295" spans="1:4" ht="12.75">
      <c r="A295" s="79" t="s">
        <v>145</v>
      </c>
      <c r="B295" s="79" t="s">
        <v>239</v>
      </c>
      <c r="C295" s="79"/>
      <c r="D295" s="79"/>
    </row>
    <row r="296" spans="1:4" ht="11.25" customHeight="1">
      <c r="A296" s="79"/>
      <c r="B296" s="79"/>
      <c r="C296" s="79"/>
      <c r="D296" s="79"/>
    </row>
    <row r="297" spans="1:4" ht="12.75">
      <c r="A297" s="79"/>
      <c r="B297" s="79"/>
      <c r="C297" s="79"/>
      <c r="D297" s="79"/>
    </row>
    <row r="298" spans="1:4" ht="12.75">
      <c r="A298" s="79"/>
      <c r="B298" s="79"/>
      <c r="C298" s="79"/>
      <c r="D298" s="79"/>
    </row>
    <row r="299" spans="1:4" ht="12.75">
      <c r="A299" s="79"/>
      <c r="B299" s="79"/>
      <c r="C299" s="79"/>
      <c r="D299" s="79"/>
    </row>
    <row r="300" spans="1:4" ht="12.75">
      <c r="A300" s="79"/>
      <c r="B300" s="79"/>
      <c r="C300" s="79"/>
      <c r="D300" s="79"/>
    </row>
    <row r="301" spans="1:4" ht="12.75">
      <c r="A301" s="79" t="s">
        <v>240</v>
      </c>
      <c r="B301" s="79" t="s">
        <v>241</v>
      </c>
      <c r="C301" s="79"/>
      <c r="D301" s="79"/>
    </row>
    <row r="303" ht="12.75">
      <c r="B303" s="30" t="s">
        <v>242</v>
      </c>
    </row>
    <row r="304" spans="2:12" ht="12.75">
      <c r="B304" s="30" t="s">
        <v>243</v>
      </c>
      <c r="C304" s="30" t="s">
        <v>244</v>
      </c>
      <c r="J304" s="89" t="s">
        <v>6</v>
      </c>
      <c r="K304" s="89"/>
      <c r="L304" s="89" t="s">
        <v>233</v>
      </c>
    </row>
    <row r="305" spans="10:12" ht="12.75">
      <c r="J305" s="106" t="s">
        <v>8</v>
      </c>
      <c r="K305" s="89"/>
      <c r="L305" s="106" t="s">
        <v>9</v>
      </c>
    </row>
    <row r="306" spans="10:12" ht="12.75">
      <c r="J306" s="106" t="str">
        <f>J281</f>
        <v>31/03/04</v>
      </c>
      <c r="K306" s="89"/>
      <c r="L306" s="106" t="str">
        <f>J306</f>
        <v>31/03/04</v>
      </c>
    </row>
    <row r="307" spans="10:12" ht="12.75">
      <c r="J307" s="106" t="str">
        <f>J282</f>
        <v>RM'000</v>
      </c>
      <c r="K307" s="89"/>
      <c r="L307" s="106" t="str">
        <f>J307</f>
        <v>RM'000</v>
      </c>
    </row>
    <row r="308" spans="3:12" ht="12.75">
      <c r="C308" s="101" t="s">
        <v>245</v>
      </c>
      <c r="D308" s="101"/>
      <c r="J308" s="61">
        <f>L308</f>
        <v>0</v>
      </c>
      <c r="L308" s="61">
        <v>0</v>
      </c>
    </row>
    <row r="309" spans="3:12" ht="12.75">
      <c r="C309" s="101" t="s">
        <v>246</v>
      </c>
      <c r="D309" s="101"/>
      <c r="J309" s="61">
        <f>L309-461</f>
        <v>122</v>
      </c>
      <c r="L309" s="61">
        <v>583</v>
      </c>
    </row>
    <row r="310" spans="3:12" ht="12.75">
      <c r="C310" s="111" t="s">
        <v>247</v>
      </c>
      <c r="D310" s="111"/>
      <c r="J310" s="61">
        <f>L310-392</f>
        <v>35</v>
      </c>
      <c r="L310" s="61">
        <v>427</v>
      </c>
    </row>
    <row r="311" spans="5:12" ht="12.75">
      <c r="E311" s="111"/>
      <c r="L311" s="32"/>
    </row>
    <row r="312" spans="2:12" ht="12.75">
      <c r="B312" s="101" t="s">
        <v>248</v>
      </c>
      <c r="C312" s="30" t="s">
        <v>249</v>
      </c>
      <c r="L312" s="32"/>
    </row>
    <row r="313" spans="3:12" ht="12.75">
      <c r="C313" s="101" t="s">
        <v>250</v>
      </c>
      <c r="D313" s="101"/>
      <c r="L313" s="104">
        <v>30047</v>
      </c>
    </row>
    <row r="314" spans="3:12" ht="12.75">
      <c r="C314" s="101" t="s">
        <v>251</v>
      </c>
      <c r="D314" s="101"/>
      <c r="L314" s="104"/>
    </row>
    <row r="315" spans="3:12" ht="12.75">
      <c r="C315" s="111" t="s">
        <v>252</v>
      </c>
      <c r="D315" s="111"/>
      <c r="J315" s="103"/>
      <c r="K315" s="103"/>
      <c r="L315" s="104">
        <v>8542</v>
      </c>
    </row>
    <row r="316" spans="3:12" ht="12.75">
      <c r="C316" s="101" t="s">
        <v>253</v>
      </c>
      <c r="D316" s="101"/>
      <c r="L316" s="104"/>
    </row>
    <row r="317" spans="3:12" ht="12.75">
      <c r="C317" s="111" t="s">
        <v>254</v>
      </c>
      <c r="D317" s="111"/>
      <c r="L317" s="104">
        <v>11760.880799600003</v>
      </c>
    </row>
    <row r="318" spans="5:12" ht="12.75">
      <c r="E318" s="111"/>
      <c r="L318" s="112"/>
    </row>
    <row r="319" spans="1:4" ht="12.75">
      <c r="A319" s="79" t="s">
        <v>255</v>
      </c>
      <c r="B319" s="79" t="s">
        <v>256</v>
      </c>
      <c r="C319" s="79"/>
      <c r="D319" s="79"/>
    </row>
    <row r="320" ht="11.25" customHeight="1"/>
    <row r="321" spans="2:3" ht="12.75">
      <c r="B321" s="58" t="s">
        <v>257</v>
      </c>
      <c r="C321" s="58" t="s">
        <v>258</v>
      </c>
    </row>
    <row r="322" spans="2:3" ht="11.25" customHeight="1">
      <c r="B322" s="58"/>
      <c r="C322" s="58"/>
    </row>
    <row r="323" spans="2:3" ht="12.75">
      <c r="B323" s="58"/>
      <c r="C323" s="58"/>
    </row>
    <row r="324" spans="2:3" ht="12.75">
      <c r="B324" s="58"/>
      <c r="C324" s="58"/>
    </row>
    <row r="325" spans="2:3" ht="12.75">
      <c r="B325" s="58"/>
      <c r="C325" s="58"/>
    </row>
    <row r="326" spans="2:12" ht="12.75">
      <c r="B326" s="83"/>
      <c r="C326" s="113" t="s">
        <v>259</v>
      </c>
      <c r="D326" s="83"/>
      <c r="E326" s="83"/>
      <c r="F326" s="83"/>
      <c r="G326" s="83"/>
      <c r="H326" s="83"/>
      <c r="I326" s="83"/>
      <c r="J326" s="83"/>
      <c r="K326" s="83"/>
      <c r="L326" s="83"/>
    </row>
    <row r="327" spans="2:12" ht="12.75">
      <c r="B327" s="83"/>
      <c r="C327" s="83"/>
      <c r="D327" s="83"/>
      <c r="E327" s="83"/>
      <c r="F327" s="83"/>
      <c r="G327" s="83"/>
      <c r="H327" s="83"/>
      <c r="I327" s="83"/>
      <c r="J327" s="83"/>
      <c r="K327" s="83"/>
      <c r="L327" s="83"/>
    </row>
    <row r="328" spans="2:12" ht="12.75">
      <c r="B328" s="83"/>
      <c r="C328" s="83"/>
      <c r="D328" s="83"/>
      <c r="E328" s="83"/>
      <c r="F328" s="83"/>
      <c r="G328" s="83"/>
      <c r="H328" s="83"/>
      <c r="I328" s="83"/>
      <c r="J328" s="83"/>
      <c r="K328" s="83"/>
      <c r="L328" s="83"/>
    </row>
    <row r="329" spans="2:12" ht="12.75">
      <c r="B329" s="83"/>
      <c r="C329" s="83"/>
      <c r="D329" s="114"/>
      <c r="E329" s="83"/>
      <c r="F329" s="83"/>
      <c r="G329" s="83"/>
      <c r="H329" s="83"/>
      <c r="I329" s="83"/>
      <c r="J329" s="83"/>
      <c r="K329" s="83"/>
      <c r="L329" s="83"/>
    </row>
    <row r="330" spans="2:12" ht="12.75">
      <c r="B330" s="83"/>
      <c r="C330" s="113" t="s">
        <v>260</v>
      </c>
      <c r="D330" s="115"/>
      <c r="E330" s="83"/>
      <c r="F330" s="83"/>
      <c r="G330" s="83"/>
      <c r="H330" s="83"/>
      <c r="I330" s="83"/>
      <c r="J330" s="83"/>
      <c r="K330" s="83"/>
      <c r="L330" s="83"/>
    </row>
    <row r="331" spans="2:12" ht="12.75">
      <c r="B331" s="83"/>
      <c r="C331" s="83"/>
      <c r="D331" s="114"/>
      <c r="E331" s="83"/>
      <c r="F331" s="83"/>
      <c r="G331" s="83"/>
      <c r="H331" s="83"/>
      <c r="I331" s="83"/>
      <c r="J331" s="83"/>
      <c r="K331" s="83"/>
      <c r="L331" s="83"/>
    </row>
    <row r="332" spans="2:12" ht="12.75">
      <c r="B332" s="83"/>
      <c r="C332" s="83"/>
      <c r="D332" s="114"/>
      <c r="E332" s="83"/>
      <c r="F332" s="83"/>
      <c r="G332" s="83"/>
      <c r="H332" s="83"/>
      <c r="I332" s="83"/>
      <c r="J332" s="83"/>
      <c r="K332" s="83"/>
      <c r="L332" s="83"/>
    </row>
    <row r="333" spans="2:12" ht="12.75">
      <c r="B333" s="83"/>
      <c r="C333" s="83"/>
      <c r="D333" s="114"/>
      <c r="E333" s="83"/>
      <c r="F333" s="83"/>
      <c r="G333" s="83"/>
      <c r="H333" s="83"/>
      <c r="I333" s="83"/>
      <c r="J333" s="83"/>
      <c r="K333" s="83"/>
      <c r="L333" s="83"/>
    </row>
    <row r="334" spans="2:12" ht="12.75">
      <c r="B334" s="83"/>
      <c r="C334" s="113" t="s">
        <v>261</v>
      </c>
      <c r="D334" s="114"/>
      <c r="E334" s="83"/>
      <c r="F334" s="83"/>
      <c r="G334" s="83"/>
      <c r="H334" s="83"/>
      <c r="I334" s="83"/>
      <c r="J334" s="83"/>
      <c r="K334" s="83"/>
      <c r="L334" s="83"/>
    </row>
    <row r="335" spans="2:12" ht="12.75">
      <c r="B335" s="83"/>
      <c r="C335" s="83"/>
      <c r="D335" s="114"/>
      <c r="E335" s="83"/>
      <c r="F335" s="83"/>
      <c r="G335" s="83"/>
      <c r="H335" s="83"/>
      <c r="I335" s="83"/>
      <c r="J335" s="83"/>
      <c r="K335" s="83"/>
      <c r="L335" s="83"/>
    </row>
    <row r="336" spans="2:12" ht="12.75">
      <c r="B336" s="83"/>
      <c r="C336" s="83"/>
      <c r="D336" s="116"/>
      <c r="E336" s="83"/>
      <c r="F336" s="83"/>
      <c r="G336" s="83"/>
      <c r="H336" s="83"/>
      <c r="I336" s="83"/>
      <c r="J336" s="83"/>
      <c r="K336" s="83"/>
      <c r="L336" s="83"/>
    </row>
    <row r="337" spans="2:12" ht="12.75">
      <c r="B337" s="83"/>
      <c r="C337" s="83"/>
      <c r="D337" s="117"/>
      <c r="E337" s="118"/>
      <c r="F337" s="83"/>
      <c r="G337" s="83"/>
      <c r="H337" s="83"/>
      <c r="I337" s="83"/>
      <c r="J337" s="83"/>
      <c r="K337" s="83"/>
      <c r="L337" s="83"/>
    </row>
    <row r="338" spans="1:12" ht="12.75">
      <c r="A338" s="79" t="s">
        <v>255</v>
      </c>
      <c r="B338" s="79" t="s">
        <v>262</v>
      </c>
      <c r="C338" s="79"/>
      <c r="D338" s="83"/>
      <c r="E338" s="119"/>
      <c r="F338" s="83"/>
      <c r="G338" s="83"/>
      <c r="H338" s="83"/>
      <c r="I338" s="83"/>
      <c r="J338" s="83"/>
      <c r="K338" s="83"/>
      <c r="L338" s="83"/>
    </row>
    <row r="339" spans="4:12" ht="12.75">
      <c r="D339" s="83"/>
      <c r="E339" s="119"/>
      <c r="F339" s="83"/>
      <c r="G339" s="83"/>
      <c r="H339" s="83"/>
      <c r="I339" s="83"/>
      <c r="J339" s="83"/>
      <c r="K339" s="83"/>
      <c r="L339" s="83"/>
    </row>
    <row r="340" spans="2:12" ht="12.75">
      <c r="B340" s="58" t="s">
        <v>257</v>
      </c>
      <c r="C340" s="58" t="s">
        <v>263</v>
      </c>
      <c r="D340" s="83"/>
      <c r="E340" s="119"/>
      <c r="F340" s="83"/>
      <c r="G340" s="83"/>
      <c r="H340" s="83"/>
      <c r="I340" s="83"/>
      <c r="J340" s="83"/>
      <c r="K340" s="83"/>
      <c r="L340" s="83"/>
    </row>
    <row r="341" spans="2:12" ht="12.75">
      <c r="B341" s="58"/>
      <c r="C341" s="58"/>
      <c r="D341" s="83"/>
      <c r="E341" s="119"/>
      <c r="F341" s="83"/>
      <c r="G341" s="83"/>
      <c r="H341" s="83"/>
      <c r="I341" s="83"/>
      <c r="J341" s="83"/>
      <c r="K341" s="83"/>
      <c r="L341" s="83"/>
    </row>
    <row r="342" spans="2:12" ht="12.75">
      <c r="B342" s="58"/>
      <c r="C342" s="58"/>
      <c r="D342" s="83"/>
      <c r="E342" s="119"/>
      <c r="F342" s="83"/>
      <c r="G342" s="83"/>
      <c r="H342" s="83"/>
      <c r="I342" s="83"/>
      <c r="J342" s="83"/>
      <c r="K342" s="83"/>
      <c r="L342" s="83"/>
    </row>
    <row r="343" spans="2:12" ht="12.75">
      <c r="B343" s="58"/>
      <c r="C343" s="58"/>
      <c r="D343" s="83"/>
      <c r="E343" s="119"/>
      <c r="F343" s="83"/>
      <c r="G343" s="83"/>
      <c r="H343" s="83"/>
      <c r="I343" s="83"/>
      <c r="J343" s="83"/>
      <c r="K343" s="83"/>
      <c r="L343" s="83"/>
    </row>
    <row r="344" spans="2:12" ht="12.75">
      <c r="B344" s="58"/>
      <c r="C344" s="117" t="s">
        <v>264</v>
      </c>
      <c r="D344" s="83"/>
      <c r="E344" s="119"/>
      <c r="F344" s="83"/>
      <c r="G344" s="83"/>
      <c r="H344" s="83"/>
      <c r="I344" s="83"/>
      <c r="J344" s="83"/>
      <c r="K344" s="83"/>
      <c r="L344" s="83"/>
    </row>
    <row r="345" spans="2:12" ht="12.75">
      <c r="B345" s="58"/>
      <c r="C345" s="58"/>
      <c r="D345" s="83"/>
      <c r="E345" s="119"/>
      <c r="F345" s="83"/>
      <c r="G345" s="83"/>
      <c r="H345" s="83"/>
      <c r="I345" s="83"/>
      <c r="J345" s="83"/>
      <c r="K345" s="83"/>
      <c r="L345" s="83"/>
    </row>
    <row r="346" spans="2:12" ht="12.75">
      <c r="B346" s="58"/>
      <c r="C346" s="58"/>
      <c r="D346" s="83"/>
      <c r="E346" s="119"/>
      <c r="F346" s="83"/>
      <c r="G346" s="83"/>
      <c r="H346" s="83"/>
      <c r="I346" s="83"/>
      <c r="J346" s="83"/>
      <c r="K346" s="83"/>
      <c r="L346" s="83"/>
    </row>
    <row r="347" spans="2:12" ht="12.75">
      <c r="B347" s="58"/>
      <c r="C347" s="58"/>
      <c r="D347" s="83"/>
      <c r="E347" s="119"/>
      <c r="F347" s="83"/>
      <c r="G347" s="83"/>
      <c r="H347" s="83"/>
      <c r="I347" s="83"/>
      <c r="J347" s="83"/>
      <c r="K347" s="83"/>
      <c r="L347" s="83"/>
    </row>
    <row r="348" spans="2:12" ht="12.75">
      <c r="B348" s="58"/>
      <c r="C348" s="58"/>
      <c r="D348" s="83"/>
      <c r="E348" s="119"/>
      <c r="F348" s="83"/>
      <c r="G348" s="83"/>
      <c r="H348" s="83"/>
      <c r="I348" s="83"/>
      <c r="J348" s="83"/>
      <c r="K348" s="83"/>
      <c r="L348" s="83"/>
    </row>
    <row r="349" spans="2:12" ht="12.75">
      <c r="B349" s="58"/>
      <c r="C349" s="58"/>
      <c r="D349" s="83"/>
      <c r="E349" s="119"/>
      <c r="F349" s="83"/>
      <c r="G349" s="83"/>
      <c r="H349" s="83"/>
      <c r="I349" s="83"/>
      <c r="J349" s="83"/>
      <c r="K349" s="83"/>
      <c r="L349" s="83"/>
    </row>
    <row r="350" spans="2:12" ht="12.75">
      <c r="B350" s="58"/>
      <c r="C350" s="58"/>
      <c r="D350" s="83"/>
      <c r="E350" s="119"/>
      <c r="F350" s="83"/>
      <c r="G350" s="83"/>
      <c r="H350" s="83"/>
      <c r="I350" s="83"/>
      <c r="J350" s="83"/>
      <c r="K350" s="83"/>
      <c r="L350" s="83"/>
    </row>
    <row r="351" spans="2:12" ht="12.75">
      <c r="B351" s="58"/>
      <c r="C351" s="58"/>
      <c r="D351" s="83"/>
      <c r="E351" s="119"/>
      <c r="F351" s="83"/>
      <c r="G351" s="83"/>
      <c r="H351" s="83"/>
      <c r="I351" s="83"/>
      <c r="J351" s="83"/>
      <c r="K351" s="83"/>
      <c r="L351" s="83"/>
    </row>
    <row r="352" spans="2:12" ht="12.75">
      <c r="B352" s="58"/>
      <c r="C352" s="58"/>
      <c r="D352" s="83"/>
      <c r="E352" s="119"/>
      <c r="F352" s="83"/>
      <c r="G352" s="83"/>
      <c r="H352" s="83"/>
      <c r="I352" s="83"/>
      <c r="J352" s="83"/>
      <c r="K352" s="83"/>
      <c r="L352" s="83"/>
    </row>
    <row r="353" spans="2:12" ht="12.75">
      <c r="B353" s="58"/>
      <c r="C353" s="58"/>
      <c r="D353" s="83"/>
      <c r="E353" s="119"/>
      <c r="F353" s="83"/>
      <c r="G353" s="83"/>
      <c r="H353" s="83"/>
      <c r="I353" s="83"/>
      <c r="J353" s="83"/>
      <c r="K353" s="83"/>
      <c r="L353" s="83"/>
    </row>
    <row r="354" spans="2:12" ht="12.75">
      <c r="B354" s="58"/>
      <c r="C354" s="83" t="s">
        <v>265</v>
      </c>
      <c r="D354" s="83"/>
      <c r="E354" s="119"/>
      <c r="F354" s="83"/>
      <c r="G354" s="83"/>
      <c r="H354" s="83"/>
      <c r="I354" s="83"/>
      <c r="J354" s="83"/>
      <c r="K354" s="83"/>
      <c r="L354" s="83"/>
    </row>
    <row r="355" spans="2:12" ht="12.75">
      <c r="B355" s="58"/>
      <c r="C355" s="83"/>
      <c r="D355" s="83"/>
      <c r="E355" s="119"/>
      <c r="F355" s="83"/>
      <c r="G355" s="83"/>
      <c r="H355" s="83"/>
      <c r="I355" s="83"/>
      <c r="J355" s="83"/>
      <c r="K355" s="83"/>
      <c r="L355" s="83"/>
    </row>
    <row r="356" spans="2:12" ht="12.75">
      <c r="B356" s="58"/>
      <c r="C356" s="83" t="s">
        <v>266</v>
      </c>
      <c r="D356" s="83"/>
      <c r="E356" s="119"/>
      <c r="F356" s="83"/>
      <c r="G356" s="83"/>
      <c r="H356" s="83"/>
      <c r="I356" s="83"/>
      <c r="J356" s="83"/>
      <c r="K356" s="83"/>
      <c r="L356" s="83"/>
    </row>
    <row r="357" spans="2:12" ht="12.75">
      <c r="B357" s="58"/>
      <c r="C357" s="58"/>
      <c r="D357" s="83"/>
      <c r="E357" s="119"/>
      <c r="F357" s="83"/>
      <c r="G357" s="83"/>
      <c r="H357" s="83"/>
      <c r="I357" s="83"/>
      <c r="J357" s="83"/>
      <c r="K357" s="83"/>
      <c r="L357" s="83"/>
    </row>
    <row r="358" spans="2:12" ht="12.75">
      <c r="B358" s="58"/>
      <c r="C358" s="58"/>
      <c r="D358" s="83"/>
      <c r="E358" s="119"/>
      <c r="F358" s="83"/>
      <c r="G358" s="83"/>
      <c r="H358" s="83"/>
      <c r="I358" s="83"/>
      <c r="J358" s="83"/>
      <c r="K358" s="83"/>
      <c r="L358" s="83"/>
    </row>
    <row r="359" spans="2:12" ht="12.75">
      <c r="B359" s="58"/>
      <c r="C359" s="58"/>
      <c r="D359" s="83"/>
      <c r="E359" s="119"/>
      <c r="F359" s="83"/>
      <c r="G359" s="83"/>
      <c r="H359" s="83"/>
      <c r="I359" s="83"/>
      <c r="J359" s="83"/>
      <c r="K359" s="83"/>
      <c r="L359" s="83"/>
    </row>
    <row r="360" spans="2:12" ht="12.75">
      <c r="B360" s="58"/>
      <c r="C360" s="58"/>
      <c r="D360" s="83"/>
      <c r="E360" s="119"/>
      <c r="F360" s="83"/>
      <c r="G360" s="83"/>
      <c r="H360" s="83"/>
      <c r="I360" s="83"/>
      <c r="J360" s="83"/>
      <c r="K360" s="83"/>
      <c r="L360" s="83"/>
    </row>
    <row r="361" spans="2:12" ht="12.75">
      <c r="B361" s="58"/>
      <c r="C361" s="58"/>
      <c r="D361" s="83"/>
      <c r="E361" s="119"/>
      <c r="F361" s="83"/>
      <c r="G361" s="83"/>
      <c r="H361" s="83"/>
      <c r="I361" s="83"/>
      <c r="J361" s="83"/>
      <c r="K361" s="83"/>
      <c r="L361" s="83"/>
    </row>
    <row r="362" spans="2:12" ht="12.75">
      <c r="B362" s="58"/>
      <c r="C362" s="58"/>
      <c r="D362" s="83"/>
      <c r="E362" s="119"/>
      <c r="F362" s="83"/>
      <c r="G362" s="83"/>
      <c r="H362" s="83"/>
      <c r="I362" s="83"/>
      <c r="J362" s="83"/>
      <c r="K362" s="83"/>
      <c r="L362" s="83"/>
    </row>
    <row r="363" spans="2:12" ht="12.75">
      <c r="B363" s="58"/>
      <c r="C363" s="58"/>
      <c r="D363" s="83"/>
      <c r="E363" s="119"/>
      <c r="F363" s="83"/>
      <c r="G363" s="83"/>
      <c r="H363" s="83"/>
      <c r="I363" s="83"/>
      <c r="J363" s="83"/>
      <c r="K363" s="83"/>
      <c r="L363" s="83"/>
    </row>
    <row r="364" spans="2:12" ht="12.75">
      <c r="B364" s="58"/>
      <c r="C364" s="58"/>
      <c r="D364" s="83"/>
      <c r="E364" s="119"/>
      <c r="F364" s="83"/>
      <c r="G364" s="83"/>
      <c r="H364" s="83"/>
      <c r="I364" s="83"/>
      <c r="J364" s="83"/>
      <c r="K364" s="83"/>
      <c r="L364" s="83"/>
    </row>
    <row r="365" spans="2:12" ht="12.75">
      <c r="B365" s="58"/>
      <c r="C365" s="58"/>
      <c r="D365" s="83"/>
      <c r="E365" s="119"/>
      <c r="F365" s="83"/>
      <c r="G365" s="83"/>
      <c r="H365" s="83"/>
      <c r="I365" s="83"/>
      <c r="J365" s="83"/>
      <c r="K365" s="83"/>
      <c r="L365" s="83"/>
    </row>
    <row r="366" spans="2:12" ht="12.75">
      <c r="B366" s="83"/>
      <c r="D366" s="83"/>
      <c r="E366" s="83"/>
      <c r="F366" s="83"/>
      <c r="G366" s="83"/>
      <c r="H366" s="83"/>
      <c r="I366" s="83"/>
      <c r="J366" s="83"/>
      <c r="K366" s="83"/>
      <c r="L366" s="83"/>
    </row>
    <row r="367" spans="2:12" ht="12.75">
      <c r="B367" s="83"/>
      <c r="D367" s="83"/>
      <c r="E367" s="83"/>
      <c r="F367" s="83"/>
      <c r="G367" s="83"/>
      <c r="H367" s="83"/>
      <c r="I367" s="83"/>
      <c r="J367" s="83"/>
      <c r="K367" s="83"/>
      <c r="L367" s="83"/>
    </row>
    <row r="368" spans="2:12" ht="12.75">
      <c r="B368" s="83"/>
      <c r="D368" s="83"/>
      <c r="E368" s="83"/>
      <c r="F368" s="83"/>
      <c r="G368" s="83"/>
      <c r="H368" s="83"/>
      <c r="I368" s="83"/>
      <c r="J368" s="83"/>
      <c r="K368" s="83"/>
      <c r="L368" s="83"/>
    </row>
    <row r="369" spans="2:12" ht="12.75">
      <c r="B369" s="83"/>
      <c r="C369" s="83"/>
      <c r="D369" s="83"/>
      <c r="E369" s="83"/>
      <c r="F369" s="83"/>
      <c r="G369" s="83"/>
      <c r="H369" s="83"/>
      <c r="I369" s="83"/>
      <c r="J369" s="83"/>
      <c r="K369" s="83"/>
      <c r="L369" s="83"/>
    </row>
    <row r="370" spans="2:12" ht="12.75">
      <c r="B370" s="83"/>
      <c r="C370" s="83"/>
      <c r="D370" s="83"/>
      <c r="E370" s="83"/>
      <c r="F370" s="83"/>
      <c r="G370" s="83"/>
      <c r="H370" s="83"/>
      <c r="I370" s="83"/>
      <c r="J370" s="83"/>
      <c r="K370" s="83"/>
      <c r="L370" s="83"/>
    </row>
    <row r="371" spans="2:12" ht="12.75">
      <c r="B371" s="83"/>
      <c r="C371" s="83"/>
      <c r="D371" s="114"/>
      <c r="E371" s="83"/>
      <c r="F371" s="83"/>
      <c r="G371" s="83"/>
      <c r="H371" s="83"/>
      <c r="I371" s="83"/>
      <c r="J371" s="83"/>
      <c r="K371" s="83"/>
      <c r="L371" s="120"/>
    </row>
    <row r="372" ht="12.75">
      <c r="D372" s="114"/>
    </row>
    <row r="375" ht="12.75">
      <c r="D375" s="121"/>
    </row>
    <row r="376" spans="3:13" ht="12.75">
      <c r="C376" s="83"/>
      <c r="D376" s="83"/>
      <c r="E376" s="83"/>
      <c r="F376" s="83"/>
      <c r="G376" s="83"/>
      <c r="H376" s="83"/>
      <c r="I376" s="83"/>
      <c r="J376" s="83"/>
      <c r="K376" s="83"/>
      <c r="L376" s="83"/>
      <c r="M376" s="83"/>
    </row>
    <row r="377" spans="3:13" ht="12.75">
      <c r="C377" s="83"/>
      <c r="D377" s="83"/>
      <c r="E377" s="83"/>
      <c r="F377" s="83"/>
      <c r="G377" s="83"/>
      <c r="H377" s="83"/>
      <c r="I377" s="83"/>
      <c r="J377" s="83"/>
      <c r="K377" s="83"/>
      <c r="L377" s="83"/>
      <c r="M377" s="83"/>
    </row>
    <row r="378" spans="3:13" ht="12.75">
      <c r="C378" s="83"/>
      <c r="D378" s="83"/>
      <c r="E378" s="83"/>
      <c r="F378" s="83"/>
      <c r="G378" s="83"/>
      <c r="H378" s="83"/>
      <c r="I378" s="83"/>
      <c r="J378" s="83"/>
      <c r="K378" s="83"/>
      <c r="L378" s="122"/>
      <c r="M378" s="83"/>
    </row>
    <row r="379" spans="3:13" ht="12.75">
      <c r="C379" s="83"/>
      <c r="D379" s="83"/>
      <c r="E379" s="83"/>
      <c r="F379" s="83"/>
      <c r="G379" s="83"/>
      <c r="H379" s="83"/>
      <c r="I379" s="83"/>
      <c r="J379" s="83"/>
      <c r="K379" s="83"/>
      <c r="L379" s="122"/>
      <c r="M379" s="83"/>
    </row>
    <row r="380" spans="3:13" ht="12.75">
      <c r="C380" s="83"/>
      <c r="D380" s="83"/>
      <c r="E380" s="83"/>
      <c r="F380" s="83"/>
      <c r="G380" s="83"/>
      <c r="H380" s="83"/>
      <c r="I380" s="83"/>
      <c r="J380" s="83"/>
      <c r="K380" s="83"/>
      <c r="L380" s="122"/>
      <c r="M380" s="83"/>
    </row>
    <row r="381" spans="3:13" ht="12.75">
      <c r="C381" s="83"/>
      <c r="D381" s="83"/>
      <c r="E381" s="83"/>
      <c r="F381" s="83"/>
      <c r="G381" s="83"/>
      <c r="H381" s="83"/>
      <c r="I381" s="83"/>
      <c r="J381" s="83"/>
      <c r="K381" s="83"/>
      <c r="L381" s="122"/>
      <c r="M381" s="83"/>
    </row>
    <row r="382" spans="3:13" ht="12.75">
      <c r="C382" s="83"/>
      <c r="D382" s="83"/>
      <c r="E382" s="83"/>
      <c r="F382" s="83"/>
      <c r="G382" s="83"/>
      <c r="H382" s="83"/>
      <c r="I382" s="83"/>
      <c r="J382" s="83"/>
      <c r="K382" s="83"/>
      <c r="L382" s="122"/>
      <c r="M382" s="83"/>
    </row>
    <row r="383" spans="3:13" ht="12.75">
      <c r="C383" s="83"/>
      <c r="D383" s="83"/>
      <c r="E383" s="83"/>
      <c r="F383" s="83"/>
      <c r="G383" s="83"/>
      <c r="H383" s="83"/>
      <c r="I383" s="83"/>
      <c r="J383" s="83"/>
      <c r="K383" s="83"/>
      <c r="L383" s="122"/>
      <c r="M383" s="83"/>
    </row>
    <row r="384" spans="3:13" ht="12.75">
      <c r="C384" s="83"/>
      <c r="D384" s="83"/>
      <c r="E384" s="83"/>
      <c r="F384" s="83"/>
      <c r="G384" s="83"/>
      <c r="H384" s="83"/>
      <c r="I384" s="83"/>
      <c r="J384" s="83"/>
      <c r="K384" s="83"/>
      <c r="L384" s="122"/>
      <c r="M384" s="83"/>
    </row>
    <row r="385" spans="3:13" ht="12.75">
      <c r="C385" s="83"/>
      <c r="D385" s="83"/>
      <c r="E385" s="83"/>
      <c r="F385" s="83"/>
      <c r="G385" s="83"/>
      <c r="H385" s="83"/>
      <c r="I385" s="83"/>
      <c r="J385" s="83"/>
      <c r="K385" s="83"/>
      <c r="L385" s="122"/>
      <c r="M385" s="83"/>
    </row>
    <row r="386" spans="3:13" ht="12.75">
      <c r="C386" s="83"/>
      <c r="D386" s="83"/>
      <c r="E386" s="83"/>
      <c r="F386" s="83"/>
      <c r="G386" s="83"/>
      <c r="H386" s="83"/>
      <c r="I386" s="83"/>
      <c r="J386" s="83"/>
      <c r="K386" s="83"/>
      <c r="L386" s="122"/>
      <c r="M386" s="83"/>
    </row>
    <row r="387" spans="3:13" ht="12.75">
      <c r="C387" s="83"/>
      <c r="D387" s="83"/>
      <c r="E387" s="83"/>
      <c r="F387" s="83"/>
      <c r="G387" s="83"/>
      <c r="H387" s="83"/>
      <c r="I387" s="83"/>
      <c r="J387" s="83"/>
      <c r="K387" s="83"/>
      <c r="L387" s="122"/>
      <c r="M387" s="83"/>
    </row>
    <row r="388" spans="3:13" ht="12.75">
      <c r="C388" s="83"/>
      <c r="D388" s="83"/>
      <c r="E388" s="83"/>
      <c r="F388" s="83"/>
      <c r="G388" s="83"/>
      <c r="H388" s="83"/>
      <c r="I388" s="83"/>
      <c r="J388" s="83"/>
      <c r="K388" s="83"/>
      <c r="L388" s="122"/>
      <c r="M388" s="83"/>
    </row>
    <row r="389" spans="3:13" ht="12.75">
      <c r="C389" s="83"/>
      <c r="D389" s="83"/>
      <c r="E389" s="83"/>
      <c r="F389" s="83"/>
      <c r="G389" s="83"/>
      <c r="H389" s="83"/>
      <c r="I389" s="83"/>
      <c r="J389" s="83"/>
      <c r="K389" s="83"/>
      <c r="L389" s="122"/>
      <c r="M389" s="83"/>
    </row>
    <row r="390" spans="3:13" ht="12.75">
      <c r="C390" s="83"/>
      <c r="D390" s="83"/>
      <c r="E390" s="83"/>
      <c r="F390" s="83"/>
      <c r="G390" s="83"/>
      <c r="H390" s="83"/>
      <c r="I390" s="83"/>
      <c r="J390" s="83"/>
      <c r="K390" s="83"/>
      <c r="L390" s="122"/>
      <c r="M390" s="83"/>
    </row>
    <row r="391" spans="3:13" ht="12.75">
      <c r="C391" s="83"/>
      <c r="D391" s="83"/>
      <c r="E391" s="83"/>
      <c r="F391" s="83"/>
      <c r="G391" s="83"/>
      <c r="H391" s="83"/>
      <c r="I391" s="83"/>
      <c r="J391" s="83"/>
      <c r="K391" s="83"/>
      <c r="L391" s="122"/>
      <c r="M391" s="83"/>
    </row>
    <row r="392" spans="3:13" ht="12.75">
      <c r="C392" s="83"/>
      <c r="D392" s="83"/>
      <c r="E392" s="83"/>
      <c r="F392" s="83"/>
      <c r="G392" s="83"/>
      <c r="H392" s="83"/>
      <c r="I392" s="83"/>
      <c r="J392" s="83"/>
      <c r="K392" s="83"/>
      <c r="L392" s="122"/>
      <c r="M392" s="83"/>
    </row>
    <row r="393" spans="3:13" ht="12.75">
      <c r="C393" s="83"/>
      <c r="D393" s="83"/>
      <c r="E393" s="83"/>
      <c r="F393" s="83"/>
      <c r="G393" s="83"/>
      <c r="H393" s="83"/>
      <c r="I393" s="83"/>
      <c r="J393" s="83"/>
      <c r="K393" s="83"/>
      <c r="L393" s="122"/>
      <c r="M393" s="83"/>
    </row>
    <row r="394" spans="3:13" ht="12.75">
      <c r="C394" s="83"/>
      <c r="D394" s="83"/>
      <c r="E394" s="83"/>
      <c r="F394" s="83"/>
      <c r="G394" s="83"/>
      <c r="H394" s="83"/>
      <c r="I394" s="83"/>
      <c r="J394" s="83"/>
      <c r="K394" s="83"/>
      <c r="L394" s="122"/>
      <c r="M394" s="83"/>
    </row>
    <row r="395" spans="3:13" ht="12.75">
      <c r="C395" s="83"/>
      <c r="D395" s="83"/>
      <c r="E395" s="83"/>
      <c r="F395" s="83"/>
      <c r="G395" s="83"/>
      <c r="H395" s="83"/>
      <c r="I395" s="83"/>
      <c r="J395" s="83"/>
      <c r="K395" s="83"/>
      <c r="L395" s="122"/>
      <c r="M395" s="83"/>
    </row>
    <row r="396" spans="3:13" ht="12.75">
      <c r="C396" s="83"/>
      <c r="D396" s="83"/>
      <c r="E396" s="83"/>
      <c r="F396" s="83"/>
      <c r="G396" s="83"/>
      <c r="H396" s="83"/>
      <c r="I396" s="83"/>
      <c r="J396" s="83"/>
      <c r="K396" s="83"/>
      <c r="L396" s="122"/>
      <c r="M396" s="83"/>
    </row>
    <row r="397" spans="3:13" ht="12.75">
      <c r="C397" s="83"/>
      <c r="D397" s="83"/>
      <c r="E397" s="83"/>
      <c r="F397" s="83"/>
      <c r="G397" s="83"/>
      <c r="H397" s="83"/>
      <c r="I397" s="83"/>
      <c r="J397" s="83"/>
      <c r="K397" s="83"/>
      <c r="L397" s="122"/>
      <c r="M397" s="83"/>
    </row>
    <row r="398" spans="3:13" ht="12.75">
      <c r="C398" s="83"/>
      <c r="D398" s="83"/>
      <c r="E398" s="83"/>
      <c r="F398" s="83"/>
      <c r="G398" s="83"/>
      <c r="H398" s="83"/>
      <c r="I398" s="83"/>
      <c r="J398" s="83"/>
      <c r="K398" s="83"/>
      <c r="L398" s="122"/>
      <c r="M398" s="83"/>
    </row>
    <row r="399" spans="3:13" ht="12.75">
      <c r="C399" s="83"/>
      <c r="D399" s="83"/>
      <c r="E399" s="83"/>
      <c r="F399" s="83"/>
      <c r="G399" s="83"/>
      <c r="H399" s="83"/>
      <c r="I399" s="83"/>
      <c r="J399" s="83"/>
      <c r="K399" s="83"/>
      <c r="L399" s="122"/>
      <c r="M399" s="83"/>
    </row>
    <row r="400" spans="3:13" ht="12.75">
      <c r="C400" s="83"/>
      <c r="D400" s="83"/>
      <c r="E400" s="83"/>
      <c r="F400" s="83"/>
      <c r="G400" s="83"/>
      <c r="H400" s="83"/>
      <c r="I400" s="83"/>
      <c r="J400" s="83"/>
      <c r="K400" s="83"/>
      <c r="L400" s="122"/>
      <c r="M400" s="83"/>
    </row>
    <row r="401" spans="3:13" ht="12.75">
      <c r="C401" s="83"/>
      <c r="D401" s="83"/>
      <c r="E401" s="83"/>
      <c r="F401" s="83"/>
      <c r="G401" s="83"/>
      <c r="H401" s="83"/>
      <c r="I401" s="83"/>
      <c r="J401" s="83"/>
      <c r="K401" s="83"/>
      <c r="L401" s="122"/>
      <c r="M401" s="83"/>
    </row>
    <row r="402" spans="3:13" ht="12.75">
      <c r="C402" s="83"/>
      <c r="D402" s="83"/>
      <c r="E402" s="83"/>
      <c r="F402" s="83"/>
      <c r="G402" s="83"/>
      <c r="H402" s="83"/>
      <c r="I402" s="83"/>
      <c r="J402" s="83"/>
      <c r="K402" s="83"/>
      <c r="L402" s="122"/>
      <c r="M402" s="83"/>
    </row>
    <row r="403" spans="3:13" ht="12.75">
      <c r="C403" s="83"/>
      <c r="D403" s="83"/>
      <c r="E403" s="83"/>
      <c r="F403" s="83"/>
      <c r="G403" s="83"/>
      <c r="H403" s="83"/>
      <c r="I403" s="83"/>
      <c r="J403" s="83"/>
      <c r="K403" s="83"/>
      <c r="L403" s="122"/>
      <c r="M403" s="83"/>
    </row>
    <row r="404" spans="3:13" ht="12.75">
      <c r="C404" s="83"/>
      <c r="D404" s="83"/>
      <c r="E404" s="83"/>
      <c r="F404" s="83"/>
      <c r="G404" s="83"/>
      <c r="H404" s="83"/>
      <c r="I404" s="83"/>
      <c r="J404" s="83"/>
      <c r="K404" s="83"/>
      <c r="L404" s="122"/>
      <c r="M404" s="83"/>
    </row>
    <row r="405" spans="3:13" ht="12.75">
      <c r="C405" s="83"/>
      <c r="D405" s="83"/>
      <c r="E405" s="83"/>
      <c r="F405" s="83"/>
      <c r="G405" s="83"/>
      <c r="H405" s="83"/>
      <c r="I405" s="83"/>
      <c r="J405" s="83"/>
      <c r="K405" s="83"/>
      <c r="L405" s="122"/>
      <c r="M405" s="83"/>
    </row>
    <row r="406" spans="3:13" ht="12.75">
      <c r="C406" s="83"/>
      <c r="D406" s="83"/>
      <c r="E406" s="83"/>
      <c r="F406" s="83"/>
      <c r="G406" s="83"/>
      <c r="H406" s="83"/>
      <c r="I406" s="83"/>
      <c r="J406" s="83"/>
      <c r="K406" s="83"/>
      <c r="L406" s="122"/>
      <c r="M406" s="83"/>
    </row>
    <row r="407" spans="3:13" ht="12.75">
      <c r="C407" s="83"/>
      <c r="D407" s="83"/>
      <c r="E407" s="83"/>
      <c r="F407" s="83"/>
      <c r="G407" s="83"/>
      <c r="H407" s="83"/>
      <c r="I407" s="83"/>
      <c r="J407" s="83"/>
      <c r="K407" s="83"/>
      <c r="L407" s="122"/>
      <c r="M407" s="83"/>
    </row>
    <row r="408" spans="3:13" ht="12.75">
      <c r="C408" s="83"/>
      <c r="D408" s="83"/>
      <c r="E408" s="83"/>
      <c r="F408" s="83"/>
      <c r="G408" s="83"/>
      <c r="H408" s="83"/>
      <c r="I408" s="83"/>
      <c r="J408" s="83"/>
      <c r="K408" s="83"/>
      <c r="L408" s="122"/>
      <c r="M408" s="83"/>
    </row>
    <row r="409" spans="1:13" ht="12.75">
      <c r="A409" s="79" t="s">
        <v>255</v>
      </c>
      <c r="B409" s="79" t="s">
        <v>262</v>
      </c>
      <c r="C409" s="79"/>
      <c r="D409" s="83"/>
      <c r="E409" s="83"/>
      <c r="F409" s="83"/>
      <c r="G409" s="83"/>
      <c r="H409" s="83"/>
      <c r="I409" s="83"/>
      <c r="J409" s="83"/>
      <c r="K409" s="83"/>
      <c r="L409" s="122"/>
      <c r="M409" s="83"/>
    </row>
    <row r="410" spans="4:13" ht="12.75">
      <c r="D410" s="83"/>
      <c r="E410" s="83"/>
      <c r="F410" s="83"/>
      <c r="G410" s="83"/>
      <c r="H410" s="83"/>
      <c r="I410" s="83"/>
      <c r="J410" s="83"/>
      <c r="K410" s="83"/>
      <c r="L410" s="122"/>
      <c r="M410" s="83"/>
    </row>
    <row r="411" spans="2:3" ht="12.75">
      <c r="B411" s="58" t="s">
        <v>266</v>
      </c>
      <c r="C411" s="58" t="s">
        <v>267</v>
      </c>
    </row>
    <row r="412" ht="9.75" customHeight="1"/>
    <row r="413" spans="2:3" ht="12.75">
      <c r="B413" s="58"/>
      <c r="C413" s="58"/>
    </row>
    <row r="414" spans="2:3" ht="12.75">
      <c r="B414" s="58"/>
      <c r="C414" s="58"/>
    </row>
    <row r="415" spans="2:10" ht="12.75">
      <c r="B415" s="58"/>
      <c r="C415" s="58"/>
      <c r="J415" s="62" t="s">
        <v>12</v>
      </c>
    </row>
    <row r="416" spans="2:10" ht="12.75">
      <c r="B416" s="58"/>
      <c r="C416" s="123" t="s">
        <v>268</v>
      </c>
      <c r="J416" s="124"/>
    </row>
    <row r="417" spans="2:10" ht="12.75">
      <c r="B417" s="58"/>
      <c r="C417" s="123" t="s">
        <v>269</v>
      </c>
      <c r="J417" s="124">
        <v>83287</v>
      </c>
    </row>
    <row r="418" spans="2:10" ht="12.75">
      <c r="B418" s="58"/>
      <c r="C418" s="123" t="s">
        <v>270</v>
      </c>
      <c r="J418" s="124">
        <v>106582</v>
      </c>
    </row>
    <row r="419" spans="2:10" ht="12.75">
      <c r="B419" s="58"/>
      <c r="C419" s="123" t="s">
        <v>271</v>
      </c>
      <c r="J419" s="125">
        <v>31721</v>
      </c>
    </row>
    <row r="420" spans="2:10" ht="12.75">
      <c r="B420" s="58"/>
      <c r="C420" s="123" t="s">
        <v>272</v>
      </c>
      <c r="J420" s="125">
        <v>15109</v>
      </c>
    </row>
    <row r="421" spans="2:10" ht="12.75">
      <c r="B421" s="58"/>
      <c r="C421" s="123"/>
      <c r="J421" s="126"/>
    </row>
    <row r="422" spans="2:10" ht="12.75">
      <c r="B422" s="58"/>
      <c r="C422" s="123"/>
      <c r="J422" s="126">
        <f>SUM(J417:J420)</f>
        <v>236699</v>
      </c>
    </row>
    <row r="423" spans="2:10" ht="12.75">
      <c r="B423" s="58"/>
      <c r="C423" s="123" t="s">
        <v>273</v>
      </c>
      <c r="J423" s="124"/>
    </row>
    <row r="424" spans="2:10" ht="12.75">
      <c r="B424" s="58"/>
      <c r="C424" s="123" t="s">
        <v>274</v>
      </c>
      <c r="J424" s="124">
        <v>163879</v>
      </c>
    </row>
    <row r="425" spans="2:10" ht="12.75">
      <c r="B425" s="58"/>
      <c r="C425" s="123" t="s">
        <v>275</v>
      </c>
      <c r="J425" s="124">
        <v>34680</v>
      </c>
    </row>
    <row r="426" spans="2:10" ht="12.75">
      <c r="B426" s="58"/>
      <c r="C426" s="123" t="s">
        <v>276</v>
      </c>
      <c r="J426" s="124">
        <v>3597</v>
      </c>
    </row>
    <row r="427" spans="2:10" ht="12.75">
      <c r="B427" s="58"/>
      <c r="C427" s="123" t="s">
        <v>277</v>
      </c>
      <c r="J427" s="126">
        <v>34543</v>
      </c>
    </row>
    <row r="428" spans="2:10" ht="12.75">
      <c r="B428" s="58"/>
      <c r="C428" s="58"/>
      <c r="J428" s="124"/>
    </row>
    <row r="429" spans="2:10" ht="12.75">
      <c r="B429" s="58"/>
      <c r="C429" s="58"/>
      <c r="J429" s="126">
        <f>SUM(J424:J427)</f>
        <v>236699</v>
      </c>
    </row>
    <row r="430" spans="2:3" ht="12.75">
      <c r="B430" s="58"/>
      <c r="C430" s="58"/>
    </row>
    <row r="431" spans="2:3" ht="12.75">
      <c r="B431" s="58"/>
      <c r="C431" s="58"/>
    </row>
    <row r="432" spans="2:3" ht="12.75">
      <c r="B432" s="58"/>
      <c r="C432" s="58"/>
    </row>
    <row r="433" spans="2:3" ht="12.75">
      <c r="B433" s="58"/>
      <c r="C433" s="58"/>
    </row>
    <row r="434" spans="1:3" ht="12.75">
      <c r="A434" s="79"/>
      <c r="B434" s="79"/>
      <c r="C434" s="83"/>
    </row>
    <row r="435" spans="2:3" ht="12.75">
      <c r="B435" s="58" t="s">
        <v>278</v>
      </c>
      <c r="C435" s="58" t="s">
        <v>279</v>
      </c>
    </row>
    <row r="436" spans="2:3" ht="12.75">
      <c r="B436" s="58"/>
      <c r="C436" s="58"/>
    </row>
    <row r="437" spans="2:3" ht="12.75">
      <c r="B437" s="58"/>
      <c r="C437" s="58"/>
    </row>
    <row r="438" spans="2:3" ht="12.75">
      <c r="B438" s="58"/>
      <c r="C438" s="58"/>
    </row>
    <row r="439" spans="2:3" ht="12.75">
      <c r="B439" s="58"/>
      <c r="C439" s="58"/>
    </row>
    <row r="440" spans="2:3" ht="12.75">
      <c r="B440" s="58" t="s">
        <v>280</v>
      </c>
      <c r="C440" s="58" t="s">
        <v>281</v>
      </c>
    </row>
    <row r="441" spans="2:3" ht="12.75">
      <c r="B441" s="58"/>
      <c r="C441" s="58"/>
    </row>
    <row r="442" spans="2:3" ht="12.75">
      <c r="B442" s="58"/>
      <c r="C442" s="58"/>
    </row>
    <row r="443" spans="2:3" ht="12.75">
      <c r="B443" s="58"/>
      <c r="C443" s="58"/>
    </row>
    <row r="444" spans="2:3" ht="11.25" customHeight="1">
      <c r="B444" s="58"/>
      <c r="C444" s="58"/>
    </row>
    <row r="445" spans="2:3" ht="12.75">
      <c r="B445" s="58"/>
      <c r="C445" s="58"/>
    </row>
    <row r="446" spans="2:3" ht="12.75">
      <c r="B446" s="58"/>
      <c r="C446" s="58"/>
    </row>
    <row r="447" spans="2:3" ht="12.75">
      <c r="B447" s="58"/>
      <c r="C447" s="58"/>
    </row>
    <row r="448" spans="2:3" ht="11.25" customHeight="1">
      <c r="B448" s="58"/>
      <c r="C448" s="58"/>
    </row>
    <row r="449" spans="1:3" ht="12.75">
      <c r="A449" s="79" t="s">
        <v>282</v>
      </c>
      <c r="B449" s="79" t="s">
        <v>283</v>
      </c>
      <c r="C449" s="79"/>
    </row>
    <row r="450" ht="12" customHeight="1"/>
    <row r="451" spans="2:3" ht="12.75">
      <c r="B451" s="30" t="s">
        <v>284</v>
      </c>
      <c r="C451" s="30" t="s">
        <v>285</v>
      </c>
    </row>
    <row r="453" ht="12.75">
      <c r="I453" s="89" t="s">
        <v>286</v>
      </c>
    </row>
    <row r="454" ht="12.75">
      <c r="I454" s="89" t="s">
        <v>211</v>
      </c>
    </row>
    <row r="455" spans="6:9" ht="12.75">
      <c r="F455" s="89" t="s">
        <v>287</v>
      </c>
      <c r="G455" s="30" t="s">
        <v>288</v>
      </c>
      <c r="I455" s="37">
        <v>63669</v>
      </c>
    </row>
    <row r="456" spans="6:9" ht="12.75">
      <c r="F456" s="127" t="s">
        <v>37</v>
      </c>
      <c r="G456" s="30" t="s">
        <v>289</v>
      </c>
      <c r="I456" s="37">
        <v>2250</v>
      </c>
    </row>
    <row r="457" spans="6:9" ht="12.75">
      <c r="F457" s="89" t="s">
        <v>290</v>
      </c>
      <c r="G457" s="30" t="s">
        <v>288</v>
      </c>
      <c r="I457" s="37">
        <v>63934</v>
      </c>
    </row>
    <row r="458" spans="6:9" ht="12.75">
      <c r="F458" s="89" t="s">
        <v>37</v>
      </c>
      <c r="G458" s="30" t="s">
        <v>289</v>
      </c>
      <c r="I458" s="128">
        <v>0</v>
      </c>
    </row>
    <row r="460" spans="2:3" ht="12.75">
      <c r="B460" s="30" t="s">
        <v>248</v>
      </c>
      <c r="C460" s="30" t="s">
        <v>291</v>
      </c>
    </row>
    <row r="461" ht="11.25" customHeight="1"/>
    <row r="462" ht="11.25" customHeight="1"/>
    <row r="463" spans="1:3" ht="12.75">
      <c r="A463" s="79" t="s">
        <v>292</v>
      </c>
      <c r="B463" s="58" t="s">
        <v>293</v>
      </c>
      <c r="C463" s="79"/>
    </row>
    <row r="464" ht="12" customHeight="1"/>
    <row r="465" ht="12.75">
      <c r="B465" s="30" t="s">
        <v>294</v>
      </c>
    </row>
    <row r="466" ht="12" customHeight="1"/>
    <row r="467" ht="12" customHeight="1"/>
    <row r="468" spans="1:2" ht="12.75">
      <c r="A468" s="79" t="s">
        <v>295</v>
      </c>
      <c r="B468" s="58" t="s">
        <v>296</v>
      </c>
    </row>
    <row r="469" ht="12" customHeight="1"/>
    <row r="470" ht="12.75">
      <c r="B470" s="30" t="s">
        <v>297</v>
      </c>
    </row>
    <row r="471" ht="11.25" customHeight="1"/>
    <row r="472" ht="12" customHeight="1"/>
    <row r="473" spans="1:2" ht="12.75">
      <c r="A473" s="79" t="s">
        <v>298</v>
      </c>
      <c r="B473" s="58" t="s">
        <v>299</v>
      </c>
    </row>
    <row r="474" ht="11.25" customHeight="1"/>
    <row r="480" spans="1:2" ht="12.75">
      <c r="A480" s="79" t="s">
        <v>300</v>
      </c>
      <c r="B480" s="58" t="s">
        <v>301</v>
      </c>
    </row>
    <row r="492" spans="1:2" ht="12.75">
      <c r="A492" s="79" t="s">
        <v>302</v>
      </c>
      <c r="B492" s="58" t="s">
        <v>303</v>
      </c>
    </row>
    <row r="493" spans="1:2" ht="12.75">
      <c r="A493" s="79"/>
      <c r="B493" s="58"/>
    </row>
    <row r="494" spans="1:2" ht="12.75">
      <c r="A494" s="79"/>
      <c r="B494" s="58"/>
    </row>
    <row r="495" spans="1:2" ht="12.75">
      <c r="A495" s="79"/>
      <c r="B495" s="58"/>
    </row>
    <row r="496" spans="1:2" ht="12.75">
      <c r="A496" s="79"/>
      <c r="B496" s="58"/>
    </row>
    <row r="497" spans="1:2" ht="12.75">
      <c r="A497" s="79"/>
      <c r="B497" s="58"/>
    </row>
    <row r="502" ht="12.75">
      <c r="J502" s="57"/>
    </row>
  </sheetData>
  <mergeCells count="2">
    <mergeCell ref="I217:J217"/>
    <mergeCell ref="K217:L217"/>
  </mergeCells>
  <printOptions/>
  <pageMargins left="0.63" right="0.25" top="0.5" bottom="0.2" header="0.5" footer="0.18"/>
  <pageSetup fitToHeight="9" horizontalDpi="300" verticalDpi="300" orientation="portrait" paperSize="9" scale="85" r:id="rId2"/>
  <rowBreaks count="7" manualBreakCount="7">
    <brk id="74" max="255" man="1"/>
    <brk id="142" max="255" man="1"/>
    <brk id="213" max="255" man="1"/>
    <brk id="278" max="255" man="1"/>
    <brk id="337" max="255" man="1"/>
    <brk id="408" max="255" man="1"/>
    <brk id="47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Windows</dc:creator>
  <cp:keywords/>
  <dc:description/>
  <cp:lastModifiedBy>Microsoft Windows</cp:lastModifiedBy>
  <dcterms:created xsi:type="dcterms:W3CDTF">2004-05-27T11:21:16Z</dcterms:created>
  <dcterms:modified xsi:type="dcterms:W3CDTF">2004-05-28T03:52:58Z</dcterms:modified>
  <cp:category/>
  <cp:version/>
  <cp:contentType/>
  <cp:contentStatus/>
</cp:coreProperties>
</file>